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activeTab="2"/>
  </bookViews>
  <sheets>
    <sheet name="Du toán đầu năm 2022" sheetId="22" r:id="rId1"/>
    <sheet name="Bieu 2 đầu năm" sheetId="2" r:id="rId2"/>
    <sheet name="Biểu 3 Q4" sheetId="20" r:id="rId3"/>
    <sheet name="Biểu 4" sheetId="21" r:id="rId4"/>
  </sheets>
  <definedNames>
    <definedName name="_xlnm.Print_Titles" localSheetId="1">'Bieu 2 đầu năm'!$8:$8</definedName>
  </definedNames>
  <calcPr calcId="18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1" i="22" l="1"/>
  <c r="C23" i="22" s="1"/>
  <c r="C10" i="22"/>
  <c r="C9" i="22" s="1"/>
  <c r="C23" i="2" l="1"/>
  <c r="C54" i="21" l="1"/>
  <c r="D53" i="21"/>
  <c r="E53" i="21" s="1"/>
  <c r="C53" i="21"/>
  <c r="E61" i="21"/>
  <c r="E62" i="21"/>
  <c r="E63" i="21"/>
  <c r="E64" i="21"/>
  <c r="E65" i="21"/>
  <c r="E66" i="21"/>
  <c r="E57" i="21"/>
  <c r="C66" i="21"/>
  <c r="C65" i="21"/>
  <c r="C64" i="21"/>
  <c r="C63" i="21"/>
  <c r="C62" i="21"/>
  <c r="C60" i="21" s="1"/>
  <c r="D60" i="21"/>
  <c r="E60" i="21" s="1"/>
  <c r="C58" i="21"/>
  <c r="E58" i="21" s="1"/>
  <c r="C57" i="21"/>
  <c r="C56" i="21"/>
  <c r="D55" i="21"/>
  <c r="E59" i="21"/>
  <c r="D26" i="21"/>
  <c r="E26" i="21" s="1"/>
  <c r="C21" i="21"/>
  <c r="D21" i="21" s="1"/>
  <c r="D18" i="21"/>
  <c r="E18" i="21" s="1"/>
  <c r="D17" i="21"/>
  <c r="E17" i="21" s="1"/>
  <c r="D13" i="21"/>
  <c r="E60" i="20"/>
  <c r="F60" i="20" s="1"/>
  <c r="D51" i="20"/>
  <c r="D40" i="20"/>
  <c r="C50" i="20"/>
  <c r="C49" i="20"/>
  <c r="C52" i="20"/>
  <c r="C42" i="20"/>
  <c r="C43" i="20"/>
  <c r="C44" i="20"/>
  <c r="C45" i="20"/>
  <c r="C46" i="20"/>
  <c r="C41" i="20"/>
  <c r="C47" i="20"/>
  <c r="C34" i="20"/>
  <c r="E34" i="20" s="1"/>
  <c r="C35" i="20"/>
  <c r="E35" i="20" s="1"/>
  <c r="C36" i="20"/>
  <c r="C37" i="20"/>
  <c r="C38" i="20"/>
  <c r="C39" i="20"/>
  <c r="E39" i="20" s="1"/>
  <c r="C33" i="20"/>
  <c r="E33" i="20" s="1"/>
  <c r="F30" i="20"/>
  <c r="D54" i="20"/>
  <c r="D59" i="20"/>
  <c r="E58" i="20"/>
  <c r="F58" i="20" s="1"/>
  <c r="C57" i="20"/>
  <c r="E57" i="20" s="1"/>
  <c r="F57" i="20" s="1"/>
  <c r="C56" i="20"/>
  <c r="C55" i="20"/>
  <c r="C65" i="20"/>
  <c r="E65" i="20" s="1"/>
  <c r="F65" i="20" s="1"/>
  <c r="C64" i="20"/>
  <c r="E64" i="20" s="1"/>
  <c r="F64" i="20" s="1"/>
  <c r="C63" i="20"/>
  <c r="E63" i="20" s="1"/>
  <c r="F63" i="20" s="1"/>
  <c r="C62" i="20"/>
  <c r="E62" i="20" s="1"/>
  <c r="F62" i="20" s="1"/>
  <c r="C61" i="20"/>
  <c r="C52" i="21"/>
  <c r="C51" i="21" s="1"/>
  <c r="D51" i="21" s="1"/>
  <c r="E51" i="21" s="1"/>
  <c r="C40" i="21"/>
  <c r="D40" i="21" s="1"/>
  <c r="E40" i="21" s="1"/>
  <c r="C41" i="21"/>
  <c r="D41" i="21" s="1"/>
  <c r="E41" i="21" s="1"/>
  <c r="C42" i="21"/>
  <c r="D42" i="21" s="1"/>
  <c r="E42" i="21" s="1"/>
  <c r="C43" i="21"/>
  <c r="D43" i="21" s="1"/>
  <c r="E43" i="21" s="1"/>
  <c r="C44" i="21"/>
  <c r="D44" i="21" s="1"/>
  <c r="E44" i="21" s="1"/>
  <c r="C45" i="21"/>
  <c r="D45" i="21" s="1"/>
  <c r="E45" i="21" s="1"/>
  <c r="C46" i="21"/>
  <c r="D46" i="21" s="1"/>
  <c r="E46" i="21" s="1"/>
  <c r="C47" i="21"/>
  <c r="D47" i="21" s="1"/>
  <c r="E47" i="21" s="1"/>
  <c r="C39" i="21"/>
  <c r="D39" i="21" s="1"/>
  <c r="E39" i="21" s="1"/>
  <c r="C32" i="21"/>
  <c r="D32" i="21" s="1"/>
  <c r="E32" i="21" s="1"/>
  <c r="C33" i="21"/>
  <c r="D33" i="21" s="1"/>
  <c r="E33" i="21" s="1"/>
  <c r="C34" i="21"/>
  <c r="D34" i="21" s="1"/>
  <c r="E34" i="21" s="1"/>
  <c r="C35" i="21"/>
  <c r="D35" i="21" s="1"/>
  <c r="E35" i="21" s="1"/>
  <c r="C36" i="21"/>
  <c r="D36" i="21" s="1"/>
  <c r="E36" i="21" s="1"/>
  <c r="C37" i="21"/>
  <c r="D37" i="21" s="1"/>
  <c r="E37" i="21" s="1"/>
  <c r="C31" i="21"/>
  <c r="C23" i="21"/>
  <c r="D23" i="21" s="1"/>
  <c r="E23" i="21" s="1"/>
  <c r="D15" i="21"/>
  <c r="E15" i="21" s="1"/>
  <c r="C27" i="21"/>
  <c r="D27" i="21" s="1"/>
  <c r="C25" i="21"/>
  <c r="D25" i="21" s="1"/>
  <c r="E25" i="21" s="1"/>
  <c r="C24" i="21"/>
  <c r="C22" i="21"/>
  <c r="D22" i="21" s="1"/>
  <c r="E22" i="21" s="1"/>
  <c r="D14" i="21"/>
  <c r="E14" i="21" s="1"/>
  <c r="D16" i="21"/>
  <c r="E16" i="21" s="1"/>
  <c r="D19" i="21"/>
  <c r="E19" i="21" s="1"/>
  <c r="D50" i="21"/>
  <c r="E50" i="21" s="1"/>
  <c r="D49" i="21"/>
  <c r="E49" i="21" s="1"/>
  <c r="C12" i="21"/>
  <c r="C11" i="21" s="1"/>
  <c r="C59" i="20" l="1"/>
  <c r="C54" i="20"/>
  <c r="E54" i="20" s="1"/>
  <c r="F54" i="20" s="1"/>
  <c r="D53" i="20"/>
  <c r="C32" i="20"/>
  <c r="E61" i="20"/>
  <c r="F61" i="20" s="1"/>
  <c r="D54" i="21"/>
  <c r="E54" i="21" s="1"/>
  <c r="C55" i="21"/>
  <c r="E56" i="21"/>
  <c r="E55" i="21"/>
  <c r="C30" i="21"/>
  <c r="D31" i="21"/>
  <c r="E31" i="21" s="1"/>
  <c r="C38" i="21"/>
  <c r="D38" i="21" s="1"/>
  <c r="E38" i="21" s="1"/>
  <c r="D24" i="21"/>
  <c r="E24" i="21" s="1"/>
  <c r="D52" i="21"/>
  <c r="E52" i="21" s="1"/>
  <c r="E27" i="21"/>
  <c r="C20" i="21"/>
  <c r="E21" i="21"/>
  <c r="D12" i="21"/>
  <c r="E13" i="21"/>
  <c r="C48" i="21"/>
  <c r="F34" i="20"/>
  <c r="F39" i="20"/>
  <c r="E55" i="20"/>
  <c r="F55" i="20" s="1"/>
  <c r="E56" i="20"/>
  <c r="F56" i="20" s="1"/>
  <c r="C53" i="20" l="1"/>
  <c r="E53" i="20" s="1"/>
  <c r="F53" i="20" s="1"/>
  <c r="E59" i="20"/>
  <c r="F59" i="20" s="1"/>
  <c r="D11" i="21"/>
  <c r="E11" i="21" s="1"/>
  <c r="C29" i="21"/>
  <c r="D30" i="21"/>
  <c r="E30" i="21" s="1"/>
  <c r="D48" i="21"/>
  <c r="E48" i="21" s="1"/>
  <c r="D20" i="21"/>
  <c r="E20" i="21" s="1"/>
  <c r="E12" i="21"/>
  <c r="D29" i="21" l="1"/>
  <c r="E29" i="21" s="1"/>
  <c r="C28" i="21"/>
  <c r="D28" i="21" s="1"/>
  <c r="E28" i="21" s="1"/>
  <c r="C40" i="20" l="1"/>
  <c r="C51" i="20"/>
  <c r="F33" i="20" l="1"/>
  <c r="F35" i="20"/>
  <c r="E36" i="20"/>
  <c r="F36" i="20" s="1"/>
  <c r="F37" i="20"/>
  <c r="E38" i="20"/>
  <c r="F38" i="20" s="1"/>
  <c r="E41" i="20"/>
  <c r="F41" i="20" s="1"/>
  <c r="E42" i="20"/>
  <c r="F42" i="20" s="1"/>
  <c r="E43" i="20"/>
  <c r="F43" i="20" s="1"/>
  <c r="F44" i="20"/>
  <c r="E45" i="20"/>
  <c r="F45" i="20" s="1"/>
  <c r="E46" i="20"/>
  <c r="F46" i="20" s="1"/>
  <c r="E47" i="20"/>
  <c r="F47" i="20" s="1"/>
  <c r="F48" i="20"/>
  <c r="E49" i="20"/>
  <c r="F49" i="20" s="1"/>
  <c r="F50" i="20"/>
  <c r="E52" i="20"/>
  <c r="F52" i="20" s="1"/>
  <c r="C31" i="20" l="1"/>
  <c r="D32" i="20"/>
  <c r="D31" i="20" s="1"/>
  <c r="D30" i="20" l="1"/>
  <c r="E31" i="20"/>
  <c r="C30" i="20"/>
  <c r="E32" i="20"/>
  <c r="F32" i="20" s="1"/>
  <c r="E40" i="20"/>
  <c r="F40" i="20" s="1"/>
  <c r="E51" i="20"/>
  <c r="F51" i="20" s="1"/>
  <c r="G31" i="20"/>
  <c r="C31" i="2"/>
  <c r="E30" i="20" l="1"/>
  <c r="F31" i="20"/>
</calcChain>
</file>

<file path=xl/sharedStrings.xml><?xml version="1.0" encoding="utf-8"?>
<sst xmlns="http://schemas.openxmlformats.org/spreadsheetml/2006/main" count="274" uniqueCount="143">
  <si>
    <t>A</t>
  </si>
  <si>
    <t>I</t>
  </si>
  <si>
    <t>II</t>
  </si>
  <si>
    <t>III</t>
  </si>
  <si>
    <t>B</t>
  </si>
  <si>
    <t>Nội dung</t>
  </si>
  <si>
    <t xml:space="preserve">Số 
TT </t>
  </si>
  <si>
    <t>Chi quản lý hành chính</t>
  </si>
  <si>
    <t>Dự toán được giao</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</si>
  <si>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</si>
  <si>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</si>
  <si>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</si>
  <si>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</si>
  <si>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</si>
  <si>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</si>
  <si>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</si>
  <si>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</si>
  <si>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</si>
  <si>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</si>
  <si>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</si>
  <si>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</si>
  <si>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</si>
  <si>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</si>
  <si>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</si>
  <si>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</si>
  <si>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</si>
  <si>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</si>
  <si>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</si>
  <si>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2.3</t>
  </si>
  <si>
    <t>Nguồn ngân sách trong nước</t>
  </si>
  <si>
    <t xml:space="preserve"> Số phí, lệ phí nộp ngân sách nhà nước</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</si>
  <si>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</si>
  <si>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</si>
  <si>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</si>
  <si>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</si>
  <si>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</si>
  <si>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</si>
  <si>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</si>
  <si>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</si>
  <si>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</si>
  <si>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</si>
  <si>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</si>
  <si>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</si>
  <si>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</si>
  <si>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</si>
  <si>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</si>
  <si>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</si>
  <si>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</si>
  <si>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</si>
  <si>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ĐVT: đồng</t>
  </si>
  <si>
    <t>Số TT</t>
  </si>
  <si>
    <t>Số thu phí, lệ phí</t>
  </si>
  <si>
    <t>Chi sự nghiệp ………………..</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</si>
  <si>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</si>
  <si>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</si>
  <si>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</si>
  <si>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</si>
  <si>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</si>
  <si>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</si>
  <si>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</si>
  <si>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ĐV tính:  đồng</t>
  </si>
  <si>
    <t>Biểu 02</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</si>
  <si>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</si>
  <si>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</si>
  <si>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</si>
  <si>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</si>
  <si>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</si>
  <si>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</si>
  <si>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</si>
  <si>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</si>
  <si>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</si>
  <si>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t>Chương: 622 Loại 070 Khoản 073</t>
  </si>
  <si>
    <t>Đơn vị: Trường THCS Bình  Dương</t>
  </si>
  <si>
    <t>Dự toán đầu năm 2021</t>
  </si>
  <si>
    <t xml:space="preserve">   BỔ SUNG + GIẢM DỰ TOÁN THU - CHI NGÂN SÁCH NHÀ NƯỚC QUÝ 4  NĂM 2021</t>
  </si>
  <si>
    <t>(Kèm theo Quyết định số:    /QĐ- THCS ngày 24/01 /2022 của trường THCS Bình Dương)</t>
  </si>
  <si>
    <t>Thực hiện quý 4 năm 2021</t>
  </si>
  <si>
    <t>Thực hiện quý 4/Dự toán năm (tỷ lệ %)</t>
  </si>
  <si>
    <t>Thực hiện quý 4 nay so với cùng kỳ năm trước (tỷ lệ %)</t>
  </si>
  <si>
    <t>Biểu 04</t>
  </si>
  <si>
    <t xml:space="preserve">          ĐV tính: Đồng</t>
  </si>
  <si>
    <t>Số 
TT</t>
  </si>
  <si>
    <t>Tổng số liệu báo cáo
 quyết toán</t>
  </si>
  <si>
    <t>Tổng số liệu quyết toán
 được duyệt</t>
  </si>
  <si>
    <t>Chênh lệch</t>
  </si>
  <si>
    <r>
      <t>Số quyết toán được duyệt chi tiết từng đơn vị trực thuộc</t>
    </r>
    <r>
      <rPr>
        <sz val="9"/>
        <rFont val="Times New Roman"/>
        <family val="1"/>
      </rPr>
      <t xml:space="preserve"> (nếu có đơn vị trực thuộc)</t>
    </r>
  </si>
  <si>
    <t>5=4-3</t>
  </si>
  <si>
    <t>Quyết toán thu</t>
  </si>
  <si>
    <t>Tổng số thu</t>
  </si>
  <si>
    <t>Tiền tin học</t>
  </si>
  <si>
    <t>Chi từ nguồn thu được để lại</t>
  </si>
  <si>
    <t>Quyết toán chi ngân sách nhà nước</t>
  </si>
  <si>
    <t>Chi thường xuyên</t>
  </si>
  <si>
    <t>Chi thanh toán cá nhân</t>
  </si>
  <si>
    <t>Mục 6050: Tiền công trả cho lao động thường xuyên theo hợp đồng</t>
  </si>
  <si>
    <t>Mục 6500: Thanh toán dịch vụ công cộng</t>
  </si>
  <si>
    <t>Mục 6550: Vật tư văn phòng</t>
  </si>
  <si>
    <t>Mục 6600: Thông tin, tuyên truyền, liên lạc</t>
  </si>
  <si>
    <t>Mục 6650: Hội nghị</t>
  </si>
  <si>
    <t>Mục 6700: Công tác phí</t>
  </si>
  <si>
    <t>Mục 6750: Chi phí thuê mướn</t>
  </si>
  <si>
    <t>Mục 6900: Sửa chữa tài sản phục vụ công tác chuyên môn và duy tu, bảo dưỡng các công trình cơ sở hạ tầng từ kinh phí thường xuyên</t>
  </si>
  <si>
    <t>Mục 7000: Chi phí nghiệp vụ chuyên môn của từng ngành</t>
  </si>
  <si>
    <t>c</t>
  </si>
  <si>
    <t>Chi mua sắm, sửa chữa</t>
  </si>
  <si>
    <t>Tiểu mục 7053: Mua , bảo trì phần mềm công nghệ thông tin</t>
  </si>
  <si>
    <t>d</t>
  </si>
  <si>
    <t>Chi không thường xuyên</t>
  </si>
  <si>
    <t xml:space="preserve"> QUYẾT TOÁN THU - CHI NGÂN SÁCH NHÀ NƯỚC NĂM 2021</t>
  </si>
  <si>
    <t xml:space="preserve">  Đơn vị: TRƯỜNG TH&amp;THCS TÂN VIỆT</t>
  </si>
  <si>
    <t xml:space="preserve"> Chương: 622 Loại 070 Khoản 072,073</t>
  </si>
  <si>
    <t>Phạm Thị Thiên Hương</t>
  </si>
  <si>
    <t xml:space="preserve">Mục 6149:Phụ cấp khác </t>
  </si>
  <si>
    <t>Mục 6150: Học bổng và hỗ trợ khác cho học sinh, sinh viên, cán bộ đi học</t>
  </si>
  <si>
    <t>6400:Các khoản khác thanh toán cho cá nhân</t>
  </si>
  <si>
    <t>8049: Chi hỗ trợ khác</t>
  </si>
  <si>
    <t xml:space="preserve">Mục 6900: Sửa chữa tài sản phục vụ công tác chuyên môn và duy tu, bảo dưỡng các công trình cơ sở hạ tầng </t>
  </si>
  <si>
    <t xml:space="preserve">Mục 7049: chi khác hoạt động bảo vệ và chăm sóc bảo vệ trẻ em </t>
  </si>
  <si>
    <t>Tiền tiếng anh tự chọn 1,2</t>
  </si>
  <si>
    <t xml:space="preserve">Tiền kỹ năng sống </t>
  </si>
  <si>
    <t xml:space="preserve">Tiền nước uống </t>
  </si>
  <si>
    <t>Tiền BHYT tự nguyện</t>
  </si>
  <si>
    <t>Tiền CSSKBĐ</t>
  </si>
  <si>
    <t xml:space="preserve">Xe đạp </t>
  </si>
  <si>
    <t xml:space="preserve">   DỰ TOÁN THU - CHI NGÂN SÁCH NHÀ NƯỚC ĐẦU NĂM 2022 </t>
  </si>
  <si>
    <t xml:space="preserve"> (Đính kèm Quyết định số: 15 /QĐ- TH&amp;THCS ngày 10/ 01 /2022 của trường TH&amp;THCS Tân Việt )</t>
  </si>
  <si>
    <r>
      <t xml:space="preserve"> Mục 6900:</t>
    </r>
    <r>
      <rPr>
        <b/>
        <sz val="11"/>
        <rFont val="Times New Roman"/>
        <family val="1"/>
      </rPr>
      <t xml:space="preserve"> </t>
    </r>
    <r>
      <rPr>
        <sz val="11"/>
        <rFont val="Times New Roman"/>
        <family val="1"/>
      </rPr>
      <t>Sửa chữa, duy tu tài sản phục vụ công tác chuyên môn và các công trình cơ sở hạ tầng.</t>
    </r>
  </si>
  <si>
    <r>
      <t xml:space="preserve"> </t>
    </r>
    <r>
      <rPr>
        <sz val="11"/>
        <rFont val="Times New Roman"/>
        <family val="1"/>
      </rPr>
      <t>Mục 7000: Chí phí nghiệp vụ chuyên môn của từng ngành</t>
    </r>
  </si>
  <si>
    <t xml:space="preserve">         Căn cứ quyết định số: 182/QĐ-PGD&amp;ĐT ngày 28 tháng 12 năm 2020 của phòng Giáo dục &amp; Đào tạo thị xã Đông Triều "Về việc giao dự toán ngân sách năm 2021";</t>
  </si>
  <si>
    <t xml:space="preserve">         Căn cứ quyết định số: 203/QĐ-PGD&amp;ĐT ngày 25 tháng 12 năm 2021 của phòng Giáo dục &amp; Đào tạo thị xã Đông Triều "Về việc phân bổ dự toán chi sự nghiệp giáo dục năm 2021 ";</t>
  </si>
  <si>
    <t xml:space="preserve">         Căn cứ quyết định số: 190/QĐ-PGD&amp;ĐT ngày 14 tháng 12 năm 2021 của phòng Giáo dục &amp; Đào tạo thị xã Đông Triều "Về việc phân bổ kinh phí hỗ trợ 100% học phí học kỳ I năm học 2021-2022 ";</t>
  </si>
  <si>
    <t xml:space="preserve">         Căn cứ quyết định số: 188/QĐ-PGD&amp;ĐT ngày 13 tháng 12 năm 2021 của phòng Giáo dục &amp; Đào tạo thị xã Đông Triều "Về việc phân bổ dự toán chi sự nghiệp giáo dục hỗ trợ miễn, giảm học phí, chi phí học tập, giáo viên dạy trẻ khuyết tật kỳ II năm học 2020-2021 nguồn KTC năm 2021 ";</t>
  </si>
  <si>
    <t xml:space="preserve">         Căn cứ quyết định số: 166/QĐ-PGD&amp;ĐT ngày 25 tháng 10 năm 2021 của phòng Giáo dục &amp; Đào tạo thị xã Đông Triều "Về việc bổ sung dự toán chi sự nghiệp giáo dục khác nguồn kinh phí KTC năm 2021";</t>
  </si>
  <si>
    <t xml:space="preserve">         Căn cứ quyết định số: 43/QĐ-PGD&amp;ĐT ngày 29 tháng 03 năm 2021 của phòng Giáo dục &amp; Đào tạo thị xã Đông Triều "Về việc bổ sung dự toán chi sự nghiệp giáo dục hỗ trợ người có nguyện vọng nghỉ công tác để giải quyết chế độ hưu trí theo NQ số 206/2019/NQ - HĐND ngày 30/07/2019 nguồn kinh phí KTC năm 2021";</t>
  </si>
  <si>
    <t xml:space="preserve">        Căn cứ quyết định số: 205/QĐ-PGD&amp;ĐT ngày 28 tháng 12 năm 2021 của phòng Giáo dục &amp; Đào tạo thị xã Đông Triều "Về việc phân bổ dự toán chi sự nghiệp giáo dục hỗ trợ miễn, giảm học phí, chi phí học tập, giáo viên dạy trẻ khuyết tật kỳ I năm học 2021-2022 nguồn KTC năm 2021 ";</t>
  </si>
  <si>
    <t xml:space="preserve">        Căn cứ quyết định số: 216/QĐ-PGD&amp;ĐT ngày 30 tháng 12 năm 2021 của phòng Giáo dục &amp; Đào tạo thị xã Đông Triều "Về việc bổ sung dự toán chi sự nghiệp giáo dục khác dạy Bơi hè nguồn kinh phí KTC năm 2021 ";</t>
  </si>
  <si>
    <t xml:space="preserve">         Căn cứ Thông tư số 61/2017/TT-BTC ngày  15 tháng 6 năm 2017 của Bộ Tài chính hướng dẫn thực hiện công khai ngân sách đối với các đơn vị dự toán ngân sách, các tổ chức được ngân sách nhà nước hỗ trợ</t>
  </si>
  <si>
    <t xml:space="preserve">          Căn cứ quyết định số: 90/QĐ-PGD&amp;ĐT ngày 20 tháng 05 năm 2021 của phòng Giáo dục &amp; Đào tạo thị xã Đông Triều "Về việc phân bổ dự toán chi sự nghiệp giáo dục Tổ chức cuộc thi tuyên truyền về phòng chống tệ nạn xã hội nguồn KTC năm 2021  ";</t>
  </si>
  <si>
    <t xml:space="preserve">        Căn cứ thông báo số: 346/TB-PGD&amp;ĐT ngày 13 tháng 04 năm 2022 của phòng Giáo dục &amp; Đào tạo thị xã Đông Triều "Về việc thông báo xét duyệt/ thẩm định quyết toán chi ngân sách nhà nước năm 2021";</t>
  </si>
  <si>
    <t xml:space="preserve"> (Kèm theo Quyết định số: 36/QĐ- TH&amp;THCS ngày 12/04/2022  của trường TH&amp;THCS Tân Việt)</t>
  </si>
  <si>
    <t>Đông Triều, ngày 12 tháng 04 năm 2022</t>
  </si>
  <si>
    <t xml:space="preserve"> (Kèm theo Quyết định số: 25 /QĐ- TH&amp;THCS ngày 12/04/2022 của trường TH&amp;THCS Tân Việt)</t>
  </si>
  <si>
    <t>CÔNG KHAI QUYẾT TOÁN CHI NGÂN SÁCH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</si>
</sst>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61" x14ac:knownFonts="1">
    <font>
      <sz val="11"/>
      <color theme="1"/>
      <name val="Calibri"/>
      <family val="2"/>
      <charset val="163"/>
      <scheme val="min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font>
    <font>
      <sz val="8"/>
      <color indexed="8"/>
      <name val="Arial"/>
      <family val="2"/>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i/>
      <sz val="14"/>
      <color theme="1"/>
      <name val="Times New Roman"/>
      <family val="1"/>
    </font>
    <font>
      <sz val="14"/>
      <color theme="1"/>
      <name val="Calibri"/>
      <family val="2"/>
      <charset val="163"/>
      <scheme val="minor"/>
    </font>
    <font>
      <b/>
      <sz val="10"/>
      <name val="Times New Roman"/>
      <family val="1"/>
    </font>
    <font>
      <sz val="12"/>
      <name val="Times New Roman"/>
      <family val="1"/>
    </font>
    <font>
      <sz val="10"/>
      <name val="Times New Roman"/>
      <family val="1"/>
    </font>
    <font>
      <b/>
      <sz val="12"/>
      <name val="Times New Roman"/>
      <family val="1"/>
    </font>
    <font>
      <sz val="12"/>
      <color theme="1"/>
      <name val=".VnTime"/>
      <family val="2"/>
    </font>
    <font>
      <b/>
      <i/>
      <sz val="14"/>
      <color theme="1"/>
      <name val="Times New Roman"/>
      <family val="1"/>
    </font>
    <font>
      <sz val="12"/>
      <color theme="1"/>
      <name val="Calibri"/>
      <family val="2"/>
      <charset val="163"/>
      <scheme val="minor"/>
    </font>
    <font>
      <sz val="12"/>
      <color theme="1"/>
      <name val="Arial"/>
      <family val="2"/>
      <charset val="163"/>
    </font>
    <font>
      <sz val="9"/>
      <name val="Times New Roman"/>
      <family val="1"/>
    </font>
    <font>
      <b/>
      <sz val="11"/>
      <color theme="1"/>
      <name val="Times New Roman"/>
      <family val="1"/>
    </font>
    <font>
      <b/>
      <i/>
      <sz val="8"/>
      <color theme="1"/>
      <name val="Times New Roman"/>
      <family val="1"/>
      <charset val="163"/>
    </font>
    <font>
      <b/>
      <sz val="12"/>
      <color theme="1"/>
      <name val="Cambria"/>
      <family val="1"/>
      <charset val="163"/>
      <scheme val="major"/>
    </font>
    <font>
      <sz val="11"/>
      <color theme="1"/>
      <name val="Times New Roman"/>
      <family val="1"/>
      <charset val="163"/>
    </font>
    <font>
      <sz val="11"/>
      <color theme="1"/>
      <name val="Arial Narrow"/>
      <family val="2"/>
    </font>
    <font>
      <i/>
      <sz val="8"/>
      <color theme="1"/>
      <name val="Times New Roman"/>
      <family val="1"/>
      <charset val="163"/>
    </font>
    <font>
      <sz val="12"/>
      <color theme="1"/>
      <name val="Cambria"/>
      <family val="1"/>
      <charset val="163"/>
      <scheme val="major"/>
    </font>
    <font>
      <b/>
      <sz val="11"/>
      <name val="Times New Roman"/>
      <family val="1"/>
    </font>
    <font>
      <b/>
      <sz val="11"/>
      <color indexed="8"/>
      <name val="Times New Roman"/>
      <family val="1"/>
    </font>
    <font>
      <sz val="11"/>
      <color indexed="8"/>
      <name val="Times New Roman"/>
      <family val="1"/>
    </font>
    <font>
      <sz val="11"/>
      <name val="Times New Roman"/>
      <family val="1"/>
    </font>
    <font>
      <b/>
      <sz val="10"/>
      <color indexed="8"/>
      <name val="Times New Roman"/>
      <family val="1"/>
    </font>
    <font>
      <sz val="10"/>
      <color indexed="8"/>
      <name val="Times New Roman"/>
      <family val="1"/>
    </font>
    <font>
      <b/>
      <sz val="9.75"/>
      <color indexed="8"/>
      <name val="Times New Roman"/>
      <family val="1"/>
    </font>
    <font>
      <sz val="9.75"/>
      <color indexed="8"/>
      <name val="Times New Roman"/>
      <family val="1"/>
    </font>
    <font>
      <b/>
      <sz val="10"/>
      <color theme="1"/>
      <name val="Times New Roman"/>
      <family val="1"/>
    </font>
    <font>
      <sz val="11"/>
      <color indexed="8"/>
      <name val="Calibri"/>
      <family val="2"/>
    </font>
    <font>
      <b/>
      <i/>
      <sz val="11"/>
      <color theme="1"/>
      <name val=".VnTime"/>
      <family val="2"/>
    </font>
    <font>
      <b/>
      <i/>
      <sz val="10"/>
      <color theme="1"/>
      <name val="Times New Roman"/>
      <family val="1"/>
    </font>
    <font>
      <i/>
      <sz val="10"/>
      <color theme="1"/>
      <name val="Times New Roman"/>
      <family val="1"/>
    </font>
    <font>
      <b/>
      <i/>
      <sz val="11"/>
      <color theme="1"/>
      <name val="Times New Roman"/>
      <family val="1"/>
    </font>
    <font>
      <i/>
      <sz val="11"/>
      <color theme="1"/>
      <name val="Times New Roman"/>
      <family val="1"/>
    </font>
    <font>
      <sz val="11"/>
      <color theme="1"/>
      <name val="Cambria"/>
      <family val="1"/>
      <charset val="163"/>
      <scheme val="major"/>
    </font>
    <font>
      <b/>
      <u/>
      <sz val="11"/>
      <name val="Times New Roman"/>
      <family val="1"/>
    </font>
    <font>
      <b/>
      <sz val="11"/>
      <color theme="1"/>
      <name val="Cambria"/>
      <family val="1"/>
      <charset val="163"/>
      <scheme val="major"/>
    </font>
    <font>
      <sz val="11"/>
      <color theme="1"/>
      <name val=".VnTime"/>
      <family val="2"/>
    </font>
  </fonts>
  <fills count="6">
    <fill>
      <patternFill patternType="none"/>
    </fill>
    <fill>
      <patternFill patternType="gray125"/>
    </fill>
    <fill>
      <patternFill patternType="solid">
        <fgColor rgb="FFFFFFFF"/>
        <bgColor indexed="64"/>
      </patternFill>
    </fill>
    <fill>
      <patternFill patternType="solid">
        <fgColor theme="0"/>
        <bgColor indexed="0"/>
      </patternFill>
    </fill>
    <fill>
      <patternFill patternType="solid">
        <fgColor theme="0"/>
        <bgColor indexed="64"/>
      </patternFill>
    </fill>
    <fill>
      <patternFill patternType="solid">
        <fgColor indexed="9"/>
        <bgColor indexed="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8"/>
      </left>
      <right style="thin">
        <color indexed="8"/>
      </right>
      <top style="hair">
        <color indexed="64"/>
      </top>
      <bottom style="thin">
        <color indexed="64"/>
      </bottom>
      <diagonal/>
    </border>
    <border>
      <left style="thin">
        <color indexed="64"/>
      </left>
      <right style="thin">
        <color indexed="64"/>
      </right>
      <top style="hair">
        <color indexed="64"/>
      </top>
      <bottom/>
      <diagonal/>
    </border>
  </borders>
  <cellStyleXfs count="7">
    <xf numFmtId="0" fontId="0" fillId="0" borderId="0"/>
    <xf numFmtId="0" fontId="6" fillId="0" borderId="0"/>
    <xf numFmtId="0" fontId="15" fillId="0" borderId="0" applyNumberFormat="0" applyFill="0" applyBorder="0" applyAlignment="0" applyProtection="0">
      <alignment vertical="top"/>
    </xf>
    <xf numFmtId="0" fontId="15" fillId="0" borderId="0" applyNumberFormat="0" applyFill="0" applyBorder="0" applyAlignment="0" applyProtection="0">
      <alignment vertical="top"/>
    </xf>
    <xf numFmtId="43" fontId="6" fillId="0" borderId="0" applyFont="0" applyFill="0" applyBorder="0" applyAlignment="0" applyProtection="0"/>
    <xf numFmtId="43" fontId="16" fillId="0" borderId="0" applyFont="0" applyFill="0" applyBorder="0" applyAlignment="0" applyProtection="0"/>
    <xf numFmtId="0" fontId="51" fillId="0" borderId="0"/>
  </cellStyleXfs>
  <cellXfs count="203">
    <xf numFmtId="0" fontId="0" fillId="0" borderId="0" xfId="0"/>
    <xf numFmtId="0" fontId="1" fillId="0" borderId="0" xfId="0" applyFont="1"/>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xf>
    <xf numFmtId="0" fontId="3" fillId="0" borderId="5" xfId="0" applyFont="1" applyBorder="1"/>
    <xf numFmtId="0" fontId="17" fillId="0" borderId="0" xfId="0" applyFont="1" applyAlignment="1"/>
    <xf numFmtId="0" fontId="17" fillId="0" borderId="0" xfId="0" applyFont="1" applyAlignment="1">
      <alignment horizontal="right"/>
    </xf>
    <xf numFmtId="0" fontId="18" fillId="2" borderId="7" xfId="0" applyFont="1" applyFill="1" applyBorder="1" applyAlignment="1">
      <alignment horizontal="center"/>
    </xf>
    <xf numFmtId="0" fontId="18" fillId="2" borderId="8" xfId="0" applyFont="1" applyFill="1" applyBorder="1" applyAlignment="1">
      <alignment horizontal="center"/>
    </xf>
    <xf numFmtId="0" fontId="18" fillId="2" borderId="9" xfId="0" applyFont="1" applyFill="1" applyBorder="1" applyAlignment="1">
      <alignment horizontal="center"/>
    </xf>
    <xf numFmtId="0" fontId="20" fillId="2" borderId="10" xfId="0" applyFont="1" applyFill="1" applyBorder="1" applyAlignment="1">
      <alignment horizontal="center"/>
    </xf>
    <xf numFmtId="0" fontId="20" fillId="2" borderId="11" xfId="0" applyFont="1" applyFill="1" applyBorder="1" applyAlignment="1"/>
    <xf numFmtId="0" fontId="21" fillId="2" borderId="12" xfId="0" applyFont="1" applyFill="1" applyBorder="1" applyAlignment="1">
      <alignment horizontal="center"/>
    </xf>
    <xf numFmtId="165" fontId="20" fillId="2" borderId="13" xfId="0" applyNumberFormat="1" applyFont="1" applyFill="1" applyBorder="1" applyAlignment="1">
      <alignment horizontal="center"/>
    </xf>
    <xf numFmtId="0" fontId="20" fillId="2" borderId="5" xfId="0" applyFont="1" applyFill="1" applyBorder="1" applyAlignment="1"/>
    <xf numFmtId="0" fontId="21" fillId="2" borderId="14" xfId="0" applyFont="1" applyFill="1" applyBorder="1" applyAlignment="1">
      <alignment horizontal="center"/>
    </xf>
    <xf numFmtId="164" fontId="18" fillId="2" borderId="14" xfId="5" applyNumberFormat="1" applyFont="1" applyFill="1" applyBorder="1" applyAlignment="1">
      <alignment horizontal="center"/>
    </xf>
    <xf numFmtId="164" fontId="18" fillId="2" borderId="14" xfId="0" applyNumberFormat="1" applyFont="1" applyFill="1" applyBorder="1" applyAlignment="1">
      <alignment horizontal="center"/>
    </xf>
    <xf numFmtId="164" fontId="21" fillId="2" borderId="14" xfId="5" applyNumberFormat="1" applyFont="1" applyFill="1" applyBorder="1" applyAlignment="1">
      <alignment horizontal="center"/>
    </xf>
    <xf numFmtId="0" fontId="21" fillId="0" borderId="0" xfId="0" applyFont="1"/>
    <xf numFmtId="0" fontId="18" fillId="0" borderId="0" xfId="0" applyFont="1" applyAlignment="1">
      <alignment horizontal="center"/>
    </xf>
    <xf numFmtId="0" fontId="14" fillId="0" borderId="0" xfId="0" applyFont="1" applyAlignment="1">
      <alignment horizontal="center"/>
    </xf>
    <xf numFmtId="0" fontId="22" fillId="0" borderId="0" xfId="0" applyFont="1" applyAlignment="1">
      <alignment horizontal="center"/>
    </xf>
    <xf numFmtId="0" fontId="18" fillId="0" borderId="0" xfId="0" applyFont="1" applyAlignment="1">
      <alignment vertical="top"/>
    </xf>
    <xf numFmtId="0" fontId="3" fillId="0" borderId="0" xfId="0" applyFont="1" applyAlignment="1">
      <alignment horizontal="center"/>
    </xf>
    <xf numFmtId="0" fontId="2" fillId="0" borderId="0" xfId="0" applyFont="1"/>
    <xf numFmtId="0" fontId="23" fillId="0" borderId="0" xfId="0" applyFont="1" applyAlignment="1">
      <alignment horizontal="center"/>
    </xf>
    <xf numFmtId="0" fontId="24" fillId="0" borderId="0" xfId="0" applyFont="1" applyAlignment="1">
      <alignment horizontal="left"/>
    </xf>
    <xf numFmtId="0" fontId="25" fillId="0" borderId="0" xfId="0" applyFont="1"/>
    <xf numFmtId="165" fontId="20" fillId="2" borderId="15" xfId="0" applyNumberFormat="1" applyFont="1" applyFill="1" applyBorder="1" applyAlignment="1">
      <alignment horizontal="center"/>
    </xf>
    <xf numFmtId="0" fontId="20" fillId="2" borderId="6" xfId="0" applyFont="1" applyFill="1" applyBorder="1" applyAlignment="1"/>
    <xf numFmtId="0" fontId="21" fillId="2" borderId="16" xfId="0" applyFont="1" applyFill="1" applyBorder="1" applyAlignment="1">
      <alignment horizontal="center"/>
    </xf>
    <xf numFmtId="0" fontId="2" fillId="0" borderId="2" xfId="0" applyFont="1" applyBorder="1" applyAlignment="1">
      <alignment horizontal="center"/>
    </xf>
    <xf numFmtId="0" fontId="2" fillId="0" borderId="2" xfId="0" applyFont="1" applyBorder="1" applyAlignment="1">
      <alignment wrapText="1"/>
    </xf>
    <xf numFmtId="0" fontId="5" fillId="0" borderId="2" xfId="0" applyFont="1" applyBorder="1" applyAlignment="1">
      <alignment horizontal="center"/>
    </xf>
    <xf numFmtId="0" fontId="4" fillId="0" borderId="2" xfId="0" applyFont="1" applyBorder="1" applyAlignment="1">
      <alignment horizontal="center"/>
    </xf>
    <xf numFmtId="1" fontId="4" fillId="0" borderId="2" xfId="0" applyNumberFormat="1" applyFont="1" applyBorder="1" applyAlignment="1">
      <alignment horizontal="center"/>
    </xf>
    <xf numFmtId="0" fontId="4" fillId="0" borderId="2" xfId="0" applyFont="1" applyBorder="1" applyAlignment="1">
      <alignment horizontal="right"/>
    </xf>
    <xf numFmtId="0" fontId="2" fillId="0" borderId="5" xfId="0" applyFont="1" applyBorder="1" applyAlignment="1">
      <alignment horizontal="center"/>
    </xf>
    <xf numFmtId="0" fontId="2" fillId="0" borderId="5" xfId="0" applyFont="1" applyBorder="1" applyAlignment="1">
      <alignment wrapText="1"/>
    </xf>
    <xf numFmtId="0" fontId="2" fillId="0" borderId="5" xfId="0" applyFont="1" applyBorder="1" applyAlignment="1">
      <alignment vertical="top" wrapText="1"/>
    </xf>
    <xf numFmtId="1" fontId="4" fillId="0" borderId="5" xfId="0" applyNumberFormat="1"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wrapText="1"/>
    </xf>
    <xf numFmtId="0" fontId="3" fillId="0" borderId="5" xfId="0" applyFont="1" applyBorder="1" applyAlignment="1">
      <alignment horizontal="justify" vertical="top" wrapText="1"/>
    </xf>
    <xf numFmtId="0" fontId="3" fillId="0" borderId="5" xfId="0" applyFont="1" applyBorder="1" applyAlignment="1">
      <alignment horizontal="center" vertical="top" wrapText="1"/>
    </xf>
    <xf numFmtId="0" fontId="7" fillId="0" borderId="0" xfId="0" applyFont="1" applyBorder="1" applyAlignment="1">
      <alignment horizontal="center"/>
    </xf>
    <xf numFmtId="0" fontId="3" fillId="0" borderId="0" xfId="0" applyFont="1" applyAlignment="1">
      <alignment horizontal="center"/>
    </xf>
    <xf numFmtId="164" fontId="0" fillId="0" borderId="0" xfId="0" applyNumberFormat="1"/>
    <xf numFmtId="0" fontId="3" fillId="0" borderId="0" xfId="0" applyFont="1" applyAlignment="1">
      <alignment horizontal="center"/>
    </xf>
    <xf numFmtId="0" fontId="2" fillId="0" borderId="0" xfId="0" applyFont="1"/>
    <xf numFmtId="164" fontId="30" fillId="0" borderId="5" xfId="5" applyNumberFormat="1" applyFont="1" applyBorder="1" applyAlignment="1"/>
    <xf numFmtId="0" fontId="4" fillId="0" borderId="0" xfId="0" applyFont="1" applyAlignment="1"/>
    <xf numFmtId="0" fontId="32" fillId="0" borderId="0" xfId="0" applyFont="1"/>
    <xf numFmtId="0" fontId="33" fillId="0" borderId="0" xfId="0" applyFont="1"/>
    <xf numFmtId="0" fontId="3" fillId="0" borderId="0" xfId="0" applyFont="1"/>
    <xf numFmtId="0" fontId="13" fillId="0" borderId="17" xfId="0" applyFont="1" applyBorder="1" applyAlignment="1">
      <alignment horizontal="center"/>
    </xf>
    <xf numFmtId="3" fontId="35" fillId="0" borderId="17" xfId="0" applyNumberFormat="1" applyFont="1" applyBorder="1" applyAlignment="1">
      <alignment horizontal="center"/>
    </xf>
    <xf numFmtId="3" fontId="36" fillId="0" borderId="17" xfId="0" applyNumberFormat="1" applyFont="1" applyBorder="1" applyAlignment="1">
      <alignment horizontal="center"/>
    </xf>
    <xf numFmtId="0" fontId="5" fillId="0" borderId="17" xfId="0" applyFont="1" applyBorder="1" applyAlignment="1">
      <alignment horizontal="center"/>
    </xf>
    <xf numFmtId="0" fontId="37" fillId="0" borderId="0" xfId="0" applyFont="1"/>
    <xf numFmtId="0" fontId="13" fillId="0" borderId="5" xfId="0" applyFont="1" applyBorder="1" applyAlignment="1">
      <alignment horizontal="center"/>
    </xf>
    <xf numFmtId="0" fontId="13" fillId="0" borderId="5" xfId="0" applyFont="1" applyBorder="1" applyAlignment="1">
      <alignment wrapText="1"/>
    </xf>
    <xf numFmtId="3" fontId="36" fillId="0" borderId="5" xfId="0" applyNumberFormat="1" applyFont="1" applyBorder="1" applyAlignment="1">
      <alignment horizontal="center"/>
    </xf>
    <xf numFmtId="0" fontId="2" fillId="0" borderId="5" xfId="0" applyFont="1" applyBorder="1"/>
    <xf numFmtId="0" fontId="38" fillId="0" borderId="5" xfId="0" applyFont="1" applyBorder="1" applyAlignment="1">
      <alignment horizontal="center"/>
    </xf>
    <xf numFmtId="3" fontId="39" fillId="3" borderId="5" xfId="3" applyNumberFormat="1" applyFont="1" applyFill="1" applyBorder="1" applyAlignment="1" applyProtection="1">
      <alignment horizontal="right"/>
      <protection locked="0"/>
    </xf>
    <xf numFmtId="3" fontId="40" fillId="0" borderId="5" xfId="0" applyNumberFormat="1" applyFont="1" applyBorder="1" applyAlignment="1">
      <alignment horizontal="center"/>
    </xf>
    <xf numFmtId="0" fontId="41" fillId="0" borderId="0" xfId="0" applyFont="1"/>
    <xf numFmtId="0" fontId="4" fillId="0" borderId="5" xfId="0" applyFont="1" applyBorder="1"/>
    <xf numFmtId="3" fontId="35" fillId="0" borderId="5" xfId="0" applyNumberFormat="1" applyFont="1" applyBorder="1" applyAlignment="1">
      <alignment horizontal="center" vertical="top" wrapText="1"/>
    </xf>
    <xf numFmtId="0" fontId="37" fillId="0" borderId="5" xfId="0" applyFont="1" applyBorder="1"/>
    <xf numFmtId="3" fontId="42" fillId="4" borderId="5" xfId="0" applyNumberFormat="1" applyFont="1" applyFill="1" applyBorder="1" applyAlignment="1">
      <alignment horizontal="right"/>
    </xf>
    <xf numFmtId="0" fontId="41" fillId="0" borderId="5" xfId="0" applyFont="1" applyBorder="1"/>
    <xf numFmtId="3" fontId="43" fillId="3" borderId="5" xfId="0" applyNumberFormat="1" applyFont="1" applyFill="1" applyBorder="1" applyAlignment="1" applyProtection="1">
      <alignment horizontal="left" wrapText="1" shrinkToFit="1"/>
      <protection locked="0"/>
    </xf>
    <xf numFmtId="3" fontId="42" fillId="4" borderId="5" xfId="4" applyNumberFormat="1" applyFont="1" applyFill="1" applyBorder="1" applyAlignment="1">
      <alignment horizontal="right" wrapText="1"/>
    </xf>
    <xf numFmtId="3" fontId="44" fillId="3" borderId="5" xfId="0" applyNumberFormat="1" applyFont="1" applyFill="1" applyBorder="1" applyAlignment="1" applyProtection="1">
      <alignment horizontal="left" wrapText="1" shrinkToFit="1"/>
      <protection locked="0"/>
    </xf>
    <xf numFmtId="3" fontId="45" fillId="4" borderId="5" xfId="4" applyNumberFormat="1" applyFont="1" applyFill="1" applyBorder="1" applyAlignment="1">
      <alignment horizontal="right" wrapText="1"/>
    </xf>
    <xf numFmtId="3" fontId="14" fillId="0" borderId="5" xfId="0" applyNumberFormat="1" applyFont="1" applyBorder="1" applyAlignment="1">
      <alignment horizontal="center" vertical="top" wrapText="1"/>
    </xf>
    <xf numFmtId="3" fontId="41" fillId="0" borderId="0" xfId="0" applyNumberFormat="1" applyFont="1"/>
    <xf numFmtId="3" fontId="42" fillId="4" borderId="5" xfId="4" applyNumberFormat="1" applyFont="1" applyFill="1" applyBorder="1" applyAlignment="1">
      <alignment horizontal="right"/>
    </xf>
    <xf numFmtId="3" fontId="45" fillId="4" borderId="5" xfId="4" applyNumberFormat="1" applyFont="1" applyFill="1" applyBorder="1" applyAlignment="1">
      <alignment horizontal="right"/>
    </xf>
    <xf numFmtId="0" fontId="42" fillId="4" borderId="5" xfId="0" applyFont="1" applyFill="1" applyBorder="1" applyAlignment="1">
      <alignment horizontal="left"/>
    </xf>
    <xf numFmtId="0" fontId="41" fillId="0" borderId="17" xfId="0" applyFont="1" applyBorder="1"/>
    <xf numFmtId="3" fontId="40" fillId="0" borderId="6" xfId="0" applyNumberFormat="1" applyFont="1" applyBorder="1" applyAlignment="1">
      <alignment horizontal="center"/>
    </xf>
    <xf numFmtId="0" fontId="41" fillId="0" borderId="6" xfId="0" applyFont="1" applyBorder="1"/>
    <xf numFmtId="0" fontId="32" fillId="0" borderId="0" xfId="0" applyFont="1" applyAlignment="1">
      <alignment horizontal="center"/>
    </xf>
    <xf numFmtId="3" fontId="46" fillId="5" borderId="18" xfId="0" applyNumberFormat="1" applyFont="1" applyFill="1" applyBorder="1" applyAlignment="1" applyProtection="1">
      <alignment horizontal="left" wrapText="1" shrinkToFit="1"/>
      <protection locked="0"/>
    </xf>
    <xf numFmtId="3" fontId="26" fillId="0" borderId="17" xfId="0" applyNumberFormat="1" applyFont="1" applyBorder="1" applyAlignment="1">
      <alignment horizontal="right"/>
    </xf>
    <xf numFmtId="3" fontId="47" fillId="5" borderId="19" xfId="0" applyNumberFormat="1" applyFont="1" applyFill="1" applyBorder="1" applyAlignment="1" applyProtection="1">
      <alignment horizontal="left" wrapText="1" shrinkToFit="1"/>
      <protection locked="0"/>
    </xf>
    <xf numFmtId="3" fontId="28" fillId="0" borderId="17" xfId="0" applyNumberFormat="1" applyFont="1" applyBorder="1" applyAlignment="1">
      <alignment horizontal="right"/>
    </xf>
    <xf numFmtId="0" fontId="29" fillId="0" borderId="17" xfId="0" applyFont="1" applyBorder="1" applyAlignment="1">
      <alignment horizontal="center"/>
    </xf>
    <xf numFmtId="0" fontId="28" fillId="0" borderId="20" xfId="0" applyFont="1" applyBorder="1" applyAlignment="1">
      <alignment horizontal="left"/>
    </xf>
    <xf numFmtId="0" fontId="28" fillId="0" borderId="19" xfId="0" applyFont="1" applyBorder="1" applyAlignment="1">
      <alignment horizontal="left"/>
    </xf>
    <xf numFmtId="3" fontId="26" fillId="0" borderId="5" xfId="0" applyNumberFormat="1" applyFont="1" applyBorder="1" applyAlignment="1">
      <alignment horizontal="center" wrapText="1"/>
    </xf>
    <xf numFmtId="3" fontId="48" fillId="5" borderId="18" xfId="0" applyNumberFormat="1" applyFont="1" applyFill="1" applyBorder="1" applyAlignment="1" applyProtection="1">
      <alignment horizontal="left" wrapText="1" shrinkToFit="1"/>
      <protection locked="0"/>
    </xf>
    <xf numFmtId="3" fontId="49" fillId="5" borderId="18" xfId="0" applyNumberFormat="1" applyFont="1" applyFill="1" applyBorder="1" applyAlignment="1" applyProtection="1">
      <alignment horizontal="left" wrapText="1" shrinkToFit="1"/>
      <protection locked="0"/>
    </xf>
    <xf numFmtId="0" fontId="29" fillId="0" borderId="5" xfId="0" applyFont="1" applyBorder="1" applyAlignment="1">
      <alignment horizontal="center"/>
    </xf>
    <xf numFmtId="3" fontId="28" fillId="0" borderId="5" xfId="0" applyNumberFormat="1" applyFont="1" applyBorder="1" applyAlignment="1">
      <alignment horizontal="right"/>
    </xf>
    <xf numFmtId="3" fontId="49" fillId="0" borderId="19" xfId="0" applyNumberFormat="1" applyFont="1" applyBorder="1" applyAlignment="1" applyProtection="1">
      <alignment horizontal="left" wrapText="1" shrinkToFit="1"/>
      <protection locked="0"/>
    </xf>
    <xf numFmtId="3" fontId="28" fillId="0" borderId="6" xfId="0" applyNumberFormat="1" applyFont="1" applyBorder="1" applyAlignment="1">
      <alignment horizontal="right"/>
    </xf>
    <xf numFmtId="3" fontId="28" fillId="4" borderId="17" xfId="0" applyNumberFormat="1" applyFont="1" applyFill="1" applyBorder="1" applyAlignment="1">
      <alignment horizontal="right"/>
    </xf>
    <xf numFmtId="3" fontId="28" fillId="4" borderId="5" xfId="0" applyNumberFormat="1" applyFont="1" applyFill="1" applyBorder="1" applyAlignment="1">
      <alignment horizontal="right"/>
    </xf>
    <xf numFmtId="3" fontId="28" fillId="4" borderId="6" xfId="0" applyNumberFormat="1" applyFont="1" applyFill="1" applyBorder="1" applyAlignment="1">
      <alignment horizontal="right"/>
    </xf>
    <xf numFmtId="164" fontId="50" fillId="0" borderId="21" xfId="5" applyNumberFormat="1" applyFont="1" applyBorder="1" applyAlignment="1"/>
    <xf numFmtId="0" fontId="27" fillId="0" borderId="6" xfId="0" applyFont="1" applyBorder="1" applyAlignment="1">
      <alignment horizontal="center"/>
    </xf>
    <xf numFmtId="3" fontId="49" fillId="5" borderId="22" xfId="0" applyNumberFormat="1" applyFont="1" applyFill="1" applyBorder="1" applyAlignment="1" applyProtection="1">
      <alignment horizontal="left" wrapText="1" shrinkToFit="1"/>
      <protection locked="0"/>
    </xf>
    <xf numFmtId="0" fontId="23" fillId="0" borderId="0" xfId="0" applyFont="1" applyAlignment="1">
      <alignment horizontal="center"/>
    </xf>
    <xf numFmtId="164" fontId="47" fillId="0" borderId="5" xfId="6" applyNumberFormat="1" applyFont="1" applyBorder="1" applyAlignment="1">
      <alignment horizontal="center" vertical="center" wrapText="1"/>
    </xf>
    <xf numFmtId="3" fontId="14" fillId="0" borderId="5" xfId="0" applyNumberFormat="1" applyFont="1" applyBorder="1" applyAlignment="1">
      <alignment horizontal="center" wrapText="1"/>
    </xf>
    <xf numFmtId="3" fontId="35" fillId="0" borderId="5" xfId="0" applyNumberFormat="1" applyFont="1" applyBorder="1" applyAlignment="1">
      <alignment horizontal="center" wrapText="1"/>
    </xf>
    <xf numFmtId="0" fontId="35" fillId="0" borderId="5" xfId="0" applyFont="1" applyBorder="1" applyAlignment="1">
      <alignment horizontal="center"/>
    </xf>
    <xf numFmtId="3" fontId="42" fillId="0" borderId="5" xfId="0" applyNumberFormat="1" applyFont="1" applyBorder="1" applyAlignment="1">
      <alignment horizontal="center" wrapText="1"/>
    </xf>
    <xf numFmtId="3" fontId="42" fillId="0" borderId="17" xfId="0" applyNumberFormat="1" applyFont="1" applyBorder="1" applyAlignment="1">
      <alignment horizontal="center" wrapText="1"/>
    </xf>
    <xf numFmtId="0" fontId="42" fillId="0" borderId="17" xfId="0" applyFont="1" applyBorder="1" applyAlignment="1">
      <alignment horizontal="center"/>
    </xf>
    <xf numFmtId="164" fontId="52" fillId="0" borderId="5" xfId="5" applyNumberFormat="1" applyFont="1" applyBorder="1" applyAlignment="1"/>
    <xf numFmtId="3" fontId="13" fillId="0" borderId="5" xfId="0" applyNumberFormat="1" applyFont="1" applyBorder="1" applyAlignment="1">
      <alignment horizontal="center" wrapText="1"/>
    </xf>
    <xf numFmtId="3" fontId="53" fillId="0" borderId="5" xfId="0" applyNumberFormat="1" applyFont="1" applyBorder="1" applyAlignment="1">
      <alignment horizontal="center"/>
    </xf>
    <xf numFmtId="0" fontId="44" fillId="0" borderId="5" xfId="6" applyFont="1" applyBorder="1" applyAlignment="1">
      <alignment wrapText="1"/>
    </xf>
    <xf numFmtId="0" fontId="45" fillId="0" borderId="5" xfId="6" applyFont="1" applyBorder="1" applyAlignment="1">
      <alignment wrapText="1"/>
    </xf>
    <xf numFmtId="3" fontId="42" fillId="4" borderId="17" xfId="0" applyNumberFormat="1" applyFont="1" applyFill="1" applyBorder="1" applyAlignment="1">
      <alignment horizontal="left"/>
    </xf>
    <xf numFmtId="0" fontId="44" fillId="0" borderId="17" xfId="6" applyFont="1" applyBorder="1" applyAlignment="1">
      <alignment wrapText="1"/>
    </xf>
    <xf numFmtId="0" fontId="13" fillId="0" borderId="17" xfId="0" applyFont="1" applyBorder="1" applyAlignment="1">
      <alignment horizontal="justify" wrapText="1"/>
    </xf>
    <xf numFmtId="0" fontId="13" fillId="0" borderId="11" xfId="0" applyFont="1" applyBorder="1" applyAlignment="1">
      <alignment wrapText="1"/>
    </xf>
    <xf numFmtId="3" fontId="35" fillId="0" borderId="23" xfId="0" applyNumberFormat="1" applyFont="1" applyBorder="1" applyAlignment="1">
      <alignment horizontal="center"/>
    </xf>
    <xf numFmtId="3" fontId="13" fillId="0" borderId="17" xfId="0" applyNumberFormat="1" applyFont="1" applyBorder="1" applyAlignment="1">
      <alignment wrapText="1"/>
    </xf>
    <xf numFmtId="164" fontId="28" fillId="0" borderId="5" xfId="6" applyNumberFormat="1" applyFont="1" applyBorder="1" applyAlignment="1">
      <alignment horizontal="center" vertical="center" wrapText="1"/>
    </xf>
    <xf numFmtId="164" fontId="28" fillId="0" borderId="5" xfId="5" applyNumberFormat="1" applyFont="1" applyBorder="1" applyAlignment="1">
      <alignment horizontal="right" vertical="center"/>
    </xf>
    <xf numFmtId="3" fontId="54" fillId="0" borderId="5" xfId="0" applyNumberFormat="1" applyFont="1" applyBorder="1" applyAlignment="1">
      <alignment horizontal="center"/>
    </xf>
    <xf numFmtId="3" fontId="35" fillId="0" borderId="5" xfId="0" applyNumberFormat="1" applyFont="1" applyBorder="1" applyAlignment="1">
      <alignment horizontal="right" wrapText="1"/>
    </xf>
    <xf numFmtId="164" fontId="42" fillId="0" borderId="5" xfId="5" applyNumberFormat="1" applyFont="1" applyBorder="1" applyAlignment="1"/>
    <xf numFmtId="1" fontId="55" fillId="0" borderId="5" xfId="0" applyNumberFormat="1" applyFont="1" applyBorder="1" applyAlignment="1">
      <alignment horizontal="center"/>
    </xf>
    <xf numFmtId="1" fontId="56" fillId="0" borderId="5" xfId="0" applyNumberFormat="1" applyFont="1" applyBorder="1" applyAlignment="1">
      <alignment horizontal="center"/>
    </xf>
    <xf numFmtId="1" fontId="56" fillId="0" borderId="6" xfId="0" applyNumberFormat="1" applyFont="1" applyBorder="1" applyAlignment="1">
      <alignment horizontal="center"/>
    </xf>
    <xf numFmtId="0" fontId="17" fillId="0" borderId="0" xfId="0" applyFont="1"/>
    <xf numFmtId="0" fontId="20" fillId="2" borderId="11" xfId="0" applyFont="1" applyFill="1" applyBorder="1"/>
    <xf numFmtId="164" fontId="18" fillId="2" borderId="12" xfId="5" applyNumberFormat="1" applyFont="1" applyFill="1" applyBorder="1" applyAlignment="1">
      <alignment horizontal="right"/>
    </xf>
    <xf numFmtId="0" fontId="20" fillId="2" borderId="5" xfId="0" applyFont="1" applyFill="1" applyBorder="1"/>
    <xf numFmtId="164" fontId="21" fillId="2" borderId="14" xfId="5" applyNumberFormat="1" applyFont="1" applyFill="1" applyBorder="1" applyAlignment="1">
      <alignment horizontal="right"/>
    </xf>
    <xf numFmtId="0" fontId="20" fillId="2" borderId="6" xfId="0" applyFont="1" applyFill="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64" fontId="35" fillId="0" borderId="5" xfId="5" applyNumberFormat="1" applyFont="1" applyBorder="1"/>
    <xf numFmtId="164" fontId="35" fillId="0" borderId="5" xfId="0" applyNumberFormat="1" applyFont="1" applyBorder="1"/>
    <xf numFmtId="0" fontId="57" fillId="0" borderId="0" xfId="0" applyFont="1"/>
    <xf numFmtId="164" fontId="57" fillId="0" borderId="0" xfId="0" applyNumberFormat="1" applyFont="1"/>
    <xf numFmtId="0" fontId="38" fillId="0" borderId="5" xfId="0" applyFont="1" applyBorder="1" applyAlignment="1">
      <alignment wrapText="1"/>
    </xf>
    <xf numFmtId="164" fontId="38" fillId="0" borderId="5" xfId="5" applyNumberFormat="1" applyFont="1" applyBorder="1"/>
    <xf numFmtId="164" fontId="38" fillId="0" borderId="5" xfId="0" applyNumberFormat="1" applyFont="1" applyBorder="1"/>
    <xf numFmtId="0" fontId="58" fillId="0" borderId="5" xfId="0" applyFont="1" applyBorder="1" applyAlignment="1">
      <alignment horizontal="center"/>
    </xf>
    <xf numFmtId="0" fontId="58" fillId="0" borderId="5" xfId="0" applyFont="1" applyBorder="1"/>
    <xf numFmtId="164" fontId="58" fillId="0" borderId="5" xfId="5" applyNumberFormat="1" applyFont="1" applyBorder="1"/>
    <xf numFmtId="0" fontId="42" fillId="0" borderId="5" xfId="0" applyFont="1" applyBorder="1" applyAlignment="1">
      <alignment horizontal="center"/>
    </xf>
    <xf numFmtId="0" fontId="45" fillId="0" borderId="5" xfId="0" applyFont="1" applyBorder="1"/>
    <xf numFmtId="164" fontId="45" fillId="0" borderId="5" xfId="5" applyNumberFormat="1" applyFont="1" applyBorder="1"/>
    <xf numFmtId="0" fontId="45" fillId="0" borderId="5" xfId="0" applyFont="1" applyBorder="1" applyAlignment="1">
      <alignment horizontal="left" vertical="center" wrapText="1"/>
    </xf>
    <xf numFmtId="0" fontId="45" fillId="0" borderId="5" xfId="0" applyFont="1" applyBorder="1" applyAlignment="1">
      <alignment horizontal="left"/>
    </xf>
    <xf numFmtId="0" fontId="42" fillId="0" borderId="5" xfId="0" applyFont="1" applyBorder="1" applyAlignment="1">
      <alignment horizontal="left" vertical="center" wrapText="1"/>
    </xf>
    <xf numFmtId="3" fontId="45" fillId="4" borderId="17" xfId="4" applyNumberFormat="1" applyFont="1" applyFill="1" applyBorder="1" applyAlignment="1">
      <alignment horizontal="right"/>
    </xf>
    <xf numFmtId="164" fontId="42" fillId="0" borderId="5" xfId="5" applyNumberFormat="1" applyFont="1" applyBorder="1"/>
    <xf numFmtId="0" fontId="59" fillId="0" borderId="0" xfId="0" applyFont="1"/>
    <xf numFmtId="3" fontId="43" fillId="5" borderId="18" xfId="0" applyNumberFormat="1" applyFont="1" applyFill="1" applyBorder="1" applyAlignment="1" applyProtection="1">
      <alignment horizontal="left" wrapText="1" shrinkToFit="1"/>
      <protection locked="0"/>
    </xf>
    <xf numFmtId="3" fontId="42" fillId="0" borderId="17" xfId="0" applyNumberFormat="1" applyFont="1" applyBorder="1" applyAlignment="1">
      <alignment horizontal="right"/>
    </xf>
    <xf numFmtId="164" fontId="60" fillId="0" borderId="5" xfId="5" applyNumberFormat="1" applyFont="1" applyBorder="1" applyAlignment="1"/>
    <xf numFmtId="3" fontId="44" fillId="5" borderId="19" xfId="0" applyNumberFormat="1" applyFont="1" applyFill="1" applyBorder="1" applyAlignment="1" applyProtection="1">
      <alignment horizontal="left" wrapText="1" shrinkToFit="1"/>
      <protection locked="0"/>
    </xf>
    <xf numFmtId="3" fontId="45" fillId="0" borderId="17" xfId="0" applyNumberFormat="1" applyFont="1" applyBorder="1" applyAlignment="1">
      <alignment horizontal="right"/>
    </xf>
    <xf numFmtId="3" fontId="45" fillId="4" borderId="17" xfId="0" applyNumberFormat="1" applyFont="1" applyFill="1" applyBorder="1" applyAlignment="1">
      <alignment horizontal="right"/>
    </xf>
    <xf numFmtId="0" fontId="45" fillId="0" borderId="20" xfId="0" applyFont="1" applyBorder="1" applyAlignment="1">
      <alignment horizontal="left"/>
    </xf>
    <xf numFmtId="0" fontId="45" fillId="0" borderId="19" xfId="0" applyFont="1" applyBorder="1" applyAlignment="1">
      <alignment horizontal="left"/>
    </xf>
    <xf numFmtId="3" fontId="44" fillId="5" borderId="18" xfId="0" applyNumberFormat="1" applyFont="1" applyFill="1" applyBorder="1" applyAlignment="1" applyProtection="1">
      <alignment horizontal="left" wrapText="1" shrinkToFit="1"/>
      <protection locked="0"/>
    </xf>
    <xf numFmtId="3" fontId="45" fillId="0" borderId="5" xfId="0" applyNumberFormat="1" applyFont="1" applyBorder="1" applyAlignment="1">
      <alignment horizontal="right"/>
    </xf>
    <xf numFmtId="3" fontId="45" fillId="4" borderId="5" xfId="0" applyNumberFormat="1" applyFont="1" applyFill="1" applyBorder="1" applyAlignment="1">
      <alignment horizontal="right"/>
    </xf>
    <xf numFmtId="3" fontId="44" fillId="0" borderId="19" xfId="0" applyNumberFormat="1" applyFont="1" applyBorder="1" applyAlignment="1" applyProtection="1">
      <alignment horizontal="left" wrapText="1" shrinkToFit="1"/>
      <protection locked="0"/>
    </xf>
    <xf numFmtId="0" fontId="45" fillId="0" borderId="6" xfId="0" applyFont="1" applyBorder="1" applyAlignment="1">
      <alignment horizontal="center"/>
    </xf>
    <xf numFmtId="3" fontId="44" fillId="5" borderId="22" xfId="0" applyNumberFormat="1" applyFont="1" applyFill="1" applyBorder="1" applyAlignment="1" applyProtection="1">
      <alignment horizontal="left" wrapText="1" shrinkToFit="1"/>
      <protection locked="0"/>
    </xf>
    <xf numFmtId="3" fontId="45" fillId="0" borderId="6" xfId="0" applyNumberFormat="1" applyFont="1" applyBorder="1" applyAlignment="1">
      <alignment horizontal="right"/>
    </xf>
    <xf numFmtId="3" fontId="45" fillId="4" borderId="6" xfId="0" applyNumberFormat="1" applyFont="1" applyFill="1" applyBorder="1" applyAlignment="1">
      <alignment horizontal="right"/>
    </xf>
    <xf numFmtId="164" fontId="35" fillId="0" borderId="5" xfId="5" applyNumberFormat="1" applyFont="1" applyBorder="1" applyAlignment="1"/>
    <xf numFmtId="0" fontId="2" fillId="0" borderId="0" xfId="0" applyFont="1"/>
    <xf numFmtId="0" fontId="19" fillId="0" borderId="0" xfId="0" applyFont="1" applyAlignment="1">
      <alignment horizontal="center" vertical="center"/>
    </xf>
    <xf numFmtId="0" fontId="3"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7" fillId="0" borderId="0"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4" xfId="0" applyFont="1" applyBorder="1" applyAlignment="1">
      <alignment horizontal="center"/>
    </xf>
    <xf numFmtId="0" fontId="19" fillId="0" borderId="0" xfId="0" applyFont="1" applyAlignment="1">
      <alignment horizontal="center"/>
    </xf>
    <xf numFmtId="0" fontId="23"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31" fillId="0" borderId="0" xfId="0" applyFont="1" applyAlignment="1">
      <alignment horizontal="center"/>
    </xf>
    <xf numFmtId="0" fontId="2" fillId="0" borderId="0" xfId="0" applyFont="1" applyAlignment="1">
      <alignment horizontal="center"/>
    </xf>
    <xf numFmtId="0" fontId="4" fillId="0" borderId="4" xfId="0" applyFont="1" applyBorder="1" applyAlignment="1">
      <alignment horizontal="right"/>
    </xf>
    <xf numFmtId="0" fontId="8" fillId="0" borderId="0" xfId="0" applyFont="1" applyAlignment="1">
      <alignment horizontal="center"/>
    </xf>
  </cellXfs>
  <cellStyles count="7">
    <cellStyle name="Comma" xfId="5" builtinId="3"/>
    <cellStyle name="Comma 2" xfId="4"/>
    <cellStyle name="Normal" xfId="0" builtinId="0"/>
    <cellStyle name="Normal 2" xfId="1"/>
    <cellStyle name="Normal 3" xfId="2"/>
    <cellStyle name="Normal 4 2" xfId="3"/>
    <cellStyle name="Normal 6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a:extLst>
            <a:ext uri="{FF2B5EF4-FFF2-40B4-BE49-F238E27FC236}">
              <a16:creationId xmlns:a16="http://schemas.microsoft.com/office/drawing/2014/main" xmlns="" id="{00000000-0008-0000-0100-000004000000}"/>
            </a:ext>
          </a:extLst>
        </xdr:cNvPr>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25" workbookViewId="0">
      <selection activeCell="C33" sqref="C33"/>
    </sheetView>
  </sheetViews>
  <sheetFormatPr defaultRowHeight="15" x14ac:dyDescent="0.25"/>
  <cols>
    <col min="1" max="1" width="11.42578125" customWidth="1"/>
    <col min="2" max="2" width="51.42578125" customWidth="1"/>
    <col min="3" max="3" width="29.5703125" customWidth="1"/>
  </cols>
  <sheetData>
    <row r="1" spans="1:3" ht="18.75" x14ac:dyDescent="0.3">
      <c r="A1" s="29"/>
      <c r="B1" s="30"/>
      <c r="C1" s="109" t="s">
        <v>61</v>
      </c>
    </row>
    <row r="2" spans="1:3" ht="15.75" x14ac:dyDescent="0.25">
      <c r="A2" s="180" t="s">
        <v>109</v>
      </c>
      <c r="B2" s="180"/>
    </row>
    <row r="3" spans="1:3" ht="15.75" x14ac:dyDescent="0.25">
      <c r="A3" s="180" t="s">
        <v>110</v>
      </c>
      <c r="B3" s="180"/>
    </row>
    <row r="4" spans="1:3" ht="20.25" customHeight="1" x14ac:dyDescent="0.25">
      <c r="A4" s="181" t="s">
        <v>124</v>
      </c>
      <c r="B4" s="181"/>
      <c r="C4" s="181"/>
    </row>
    <row r="5" spans="1:3" ht="15.75" x14ac:dyDescent="0.25">
      <c r="A5" s="136" t="s">
        <v>125</v>
      </c>
    </row>
    <row r="6" spans="1:3" ht="15.75" x14ac:dyDescent="0.25">
      <c r="A6" s="182" t="s">
        <v>9</v>
      </c>
      <c r="B6" s="182"/>
      <c r="C6" s="182"/>
    </row>
    <row r="7" spans="1:3" ht="16.5" thickBot="1" x14ac:dyDescent="0.3">
      <c r="A7" s="136"/>
      <c r="C7" s="8" t="s">
        <v>49</v>
      </c>
    </row>
    <row r="8" spans="1:3" ht="15.75" x14ac:dyDescent="0.25">
      <c r="A8" s="9" t="s">
        <v>50</v>
      </c>
      <c r="B8" s="10" t="s">
        <v>5</v>
      </c>
      <c r="C8" s="11" t="s">
        <v>8</v>
      </c>
    </row>
    <row r="9" spans="1:3" ht="16.5" x14ac:dyDescent="0.25">
      <c r="A9" s="12" t="s">
        <v>1</v>
      </c>
      <c r="B9" s="137" t="s">
        <v>10</v>
      </c>
      <c r="C9" s="138">
        <f>C10</f>
        <v>90000000</v>
      </c>
    </row>
    <row r="10" spans="1:3" ht="16.5" x14ac:dyDescent="0.25">
      <c r="A10" s="15">
        <v>1</v>
      </c>
      <c r="B10" s="139" t="s">
        <v>51</v>
      </c>
      <c r="C10" s="140">
        <f>C11</f>
        <v>90000000</v>
      </c>
    </row>
    <row r="11" spans="1:3" ht="16.5" x14ac:dyDescent="0.25">
      <c r="A11" s="15" t="s">
        <v>12</v>
      </c>
      <c r="B11" s="139" t="s">
        <v>13</v>
      </c>
      <c r="C11" s="140">
        <v>90000000</v>
      </c>
    </row>
    <row r="12" spans="1:3" ht="16.5" x14ac:dyDescent="0.25">
      <c r="A12" s="15" t="s">
        <v>14</v>
      </c>
      <c r="B12" s="139" t="s">
        <v>15</v>
      </c>
      <c r="C12" s="140"/>
    </row>
    <row r="13" spans="1:3" ht="16.5" x14ac:dyDescent="0.25">
      <c r="A13" s="15">
        <v>2</v>
      </c>
      <c r="B13" s="139" t="s">
        <v>16</v>
      </c>
      <c r="C13" s="17"/>
    </row>
    <row r="14" spans="1:3" ht="16.5" x14ac:dyDescent="0.25">
      <c r="A14" s="15" t="s">
        <v>17</v>
      </c>
      <c r="B14" s="139" t="s">
        <v>52</v>
      </c>
      <c r="C14" s="17"/>
    </row>
    <row r="15" spans="1:3" ht="16.5" x14ac:dyDescent="0.25">
      <c r="A15" s="15" t="s">
        <v>18</v>
      </c>
      <c r="B15" s="139" t="s">
        <v>53</v>
      </c>
      <c r="C15" s="17"/>
    </row>
    <row r="16" spans="1:3" ht="16.5" x14ac:dyDescent="0.25">
      <c r="A16" s="15" t="s">
        <v>19</v>
      </c>
      <c r="B16" s="139" t="s">
        <v>20</v>
      </c>
      <c r="C16" s="17"/>
    </row>
    <row r="17" spans="1:3" ht="16.5" x14ac:dyDescent="0.25">
      <c r="A17" s="15" t="s">
        <v>21</v>
      </c>
      <c r="B17" s="139" t="s">
        <v>7</v>
      </c>
      <c r="C17" s="17"/>
    </row>
    <row r="18" spans="1:3" ht="16.5" x14ac:dyDescent="0.25">
      <c r="A18" s="15" t="s">
        <v>18</v>
      </c>
      <c r="B18" s="139" t="s">
        <v>54</v>
      </c>
      <c r="C18" s="17"/>
    </row>
    <row r="19" spans="1:3" ht="16.5" x14ac:dyDescent="0.25">
      <c r="A19" s="15" t="s">
        <v>19</v>
      </c>
      <c r="B19" s="139" t="s">
        <v>55</v>
      </c>
      <c r="C19" s="17"/>
    </row>
    <row r="20" spans="1:3" ht="16.5" x14ac:dyDescent="0.25">
      <c r="A20" s="15">
        <v>3</v>
      </c>
      <c r="B20" s="139" t="s">
        <v>56</v>
      </c>
      <c r="C20" s="17"/>
    </row>
    <row r="21" spans="1:3" ht="16.5" x14ac:dyDescent="0.25">
      <c r="A21" s="15" t="s">
        <v>24</v>
      </c>
      <c r="B21" s="139" t="s">
        <v>13</v>
      </c>
      <c r="C21" s="17"/>
    </row>
    <row r="22" spans="1:3" ht="16.5" x14ac:dyDescent="0.25">
      <c r="A22" s="15" t="s">
        <v>25</v>
      </c>
      <c r="B22" s="139" t="s">
        <v>15</v>
      </c>
      <c r="C22" s="17"/>
    </row>
    <row r="23" spans="1:3" ht="16.5" x14ac:dyDescent="0.25">
      <c r="A23" s="15" t="s">
        <v>2</v>
      </c>
      <c r="B23" s="139" t="s">
        <v>26</v>
      </c>
      <c r="C23" s="18">
        <f>C31</f>
        <v>5011000000</v>
      </c>
    </row>
    <row r="24" spans="1:3" ht="16.5" x14ac:dyDescent="0.25">
      <c r="A24" s="15">
        <v>1</v>
      </c>
      <c r="B24" s="139" t="s">
        <v>7</v>
      </c>
      <c r="C24" s="17"/>
    </row>
    <row r="25" spans="1:3" ht="16.5" x14ac:dyDescent="0.25">
      <c r="A25" s="15" t="s">
        <v>12</v>
      </c>
      <c r="B25" s="139" t="s">
        <v>54</v>
      </c>
      <c r="C25" s="17"/>
    </row>
    <row r="26" spans="1:3" ht="16.5" x14ac:dyDescent="0.25">
      <c r="A26" s="15" t="s">
        <v>14</v>
      </c>
      <c r="B26" s="139" t="s">
        <v>55</v>
      </c>
      <c r="C26" s="17"/>
    </row>
    <row r="27" spans="1:3" ht="16.5" x14ac:dyDescent="0.25">
      <c r="A27" s="15">
        <v>2</v>
      </c>
      <c r="B27" s="139" t="s">
        <v>34</v>
      </c>
      <c r="C27" s="17"/>
    </row>
    <row r="28" spans="1:3" ht="16.5" x14ac:dyDescent="0.25">
      <c r="A28" s="15" t="s">
        <v>17</v>
      </c>
      <c r="B28" s="139" t="s">
        <v>27</v>
      </c>
      <c r="C28" s="17"/>
    </row>
    <row r="29" spans="1:3" ht="16.5" x14ac:dyDescent="0.25">
      <c r="A29" s="15" t="s">
        <v>21</v>
      </c>
      <c r="B29" s="139" t="s">
        <v>57</v>
      </c>
      <c r="C29" s="17"/>
    </row>
    <row r="30" spans="1:3" ht="16.5" x14ac:dyDescent="0.25">
      <c r="A30" s="15" t="s">
        <v>28</v>
      </c>
      <c r="B30" s="139" t="s">
        <v>20</v>
      </c>
      <c r="C30" s="17"/>
    </row>
    <row r="31" spans="1:3" ht="16.5" x14ac:dyDescent="0.25">
      <c r="A31" s="15">
        <v>3</v>
      </c>
      <c r="B31" s="139" t="s">
        <v>35</v>
      </c>
      <c r="C31" s="19">
        <f>C32</f>
        <v>5011000000</v>
      </c>
    </row>
    <row r="32" spans="1:3" ht="16.5" x14ac:dyDescent="0.25">
      <c r="A32" s="15" t="s">
        <v>24</v>
      </c>
      <c r="B32" s="139" t="s">
        <v>53</v>
      </c>
      <c r="C32" s="20">
        <v>5011000000</v>
      </c>
    </row>
    <row r="33" spans="1:5" ht="16.5" x14ac:dyDescent="0.25">
      <c r="A33" s="15" t="s">
        <v>25</v>
      </c>
      <c r="B33" s="139" t="s">
        <v>20</v>
      </c>
      <c r="C33" s="20">
        <v>150000000</v>
      </c>
    </row>
    <row r="34" spans="1:5" ht="16.5" x14ac:dyDescent="0.25">
      <c r="A34" s="31">
        <v>4</v>
      </c>
      <c r="B34" s="141" t="s">
        <v>58</v>
      </c>
      <c r="C34" s="33"/>
    </row>
    <row r="35" spans="1:5" ht="24.75" customHeight="1" x14ac:dyDescent="0.25">
      <c r="A35" s="21"/>
      <c r="C35" s="22" t="s">
        <v>59</v>
      </c>
    </row>
    <row r="36" spans="1:5" ht="15.75" x14ac:dyDescent="0.25">
      <c r="A36" s="21"/>
      <c r="C36" s="22"/>
    </row>
    <row r="37" spans="1:5" ht="15.75" x14ac:dyDescent="0.25">
      <c r="A37" s="21"/>
      <c r="C37" s="23"/>
    </row>
    <row r="38" spans="1:5" ht="15.75" x14ac:dyDescent="0.25">
      <c r="A38" s="21"/>
      <c r="C38" s="23"/>
    </row>
    <row r="39" spans="1:5" x14ac:dyDescent="0.25">
      <c r="C39" s="23"/>
    </row>
    <row r="40" spans="1:5" ht="18.75" x14ac:dyDescent="0.3">
      <c r="C40" s="183" t="s">
        <v>111</v>
      </c>
      <c r="D40" s="183"/>
      <c r="E40" s="183"/>
    </row>
  </sheetData>
  <mergeCells count="5">
    <mergeCell ref="A2:B2"/>
    <mergeCell ref="A3:B3"/>
    <mergeCell ref="A4:C4"/>
    <mergeCell ref="A6:C6"/>
    <mergeCell ref="C40:E40"/>
  </mergeCells>
  <pageMargins left="0.2"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40" sqref="C40:E40"/>
    </sheetView>
  </sheetViews>
  <sheetFormatPr defaultRowHeight="15" x14ac:dyDescent="0.25"/>
  <cols>
    <col min="1" max="1" width="8.42578125" customWidth="1"/>
    <col min="2" max="2" width="52.85546875" customWidth="1"/>
    <col min="3" max="3" width="32.28515625" customWidth="1"/>
    <col min="6" max="6" width="12.5703125" bestFit="1" customWidth="1"/>
  </cols>
  <sheetData>
    <row r="1" spans="1:3" s="30" customFormat="1" ht="18.75" x14ac:dyDescent="0.3">
      <c r="A1" s="29"/>
      <c r="C1" s="28" t="s">
        <v>61</v>
      </c>
    </row>
    <row r="2" spans="1:3" ht="15.75" x14ac:dyDescent="0.25">
      <c r="A2" s="25" t="s">
        <v>72</v>
      </c>
      <c r="B2" s="25"/>
    </row>
    <row r="3" spans="1:3" ht="21.75" customHeight="1" x14ac:dyDescent="0.25">
      <c r="A3" s="25" t="s">
        <v>71</v>
      </c>
      <c r="B3" s="25"/>
    </row>
    <row r="4" spans="1:3" ht="23.25" customHeight="1" x14ac:dyDescent="0.25">
      <c r="A4" s="181" t="s">
        <v>74</v>
      </c>
      <c r="B4" s="181"/>
      <c r="C4" s="181"/>
    </row>
    <row r="5" spans="1:3" ht="21" customHeight="1" x14ac:dyDescent="0.25">
      <c r="A5" s="7" t="s">
        <v>75</v>
      </c>
    </row>
    <row r="6" spans="1:3" s="1" customFormat="1" ht="18" x14ac:dyDescent="0.25">
      <c r="A6" s="182" t="s">
        <v>9</v>
      </c>
      <c r="B6" s="182"/>
      <c r="C6" s="182"/>
    </row>
    <row r="7" spans="1:3" ht="20.25" customHeight="1" thickBot="1" x14ac:dyDescent="0.3">
      <c r="A7" s="7"/>
      <c r="C7" s="8" t="s">
        <v>49</v>
      </c>
    </row>
    <row r="8" spans="1:3" ht="19.5" customHeight="1" x14ac:dyDescent="0.25">
      <c r="A8" s="9" t="s">
        <v>50</v>
      </c>
      <c r="B8" s="10" t="s">
        <v>5</v>
      </c>
      <c r="C8" s="11" t="s">
        <v>8</v>
      </c>
    </row>
    <row r="9" spans="1:3" ht="19.5" customHeight="1" x14ac:dyDescent="0.25">
      <c r="A9" s="12" t="s">
        <v>1</v>
      </c>
      <c r="B9" s="13" t="s">
        <v>10</v>
      </c>
      <c r="C9" s="14"/>
    </row>
    <row r="10" spans="1:3" ht="19.5" customHeight="1" x14ac:dyDescent="0.25">
      <c r="A10" s="15">
        <v>1</v>
      </c>
      <c r="B10" s="16" t="s">
        <v>51</v>
      </c>
      <c r="C10" s="17"/>
    </row>
    <row r="11" spans="1:3" ht="19.5" customHeight="1" x14ac:dyDescent="0.25">
      <c r="A11" s="15" t="s">
        <v>12</v>
      </c>
      <c r="B11" s="16" t="s">
        <v>13</v>
      </c>
      <c r="C11" s="17"/>
    </row>
    <row r="12" spans="1:3" ht="19.5" customHeight="1" x14ac:dyDescent="0.25">
      <c r="A12" s="15" t="s">
        <v>14</v>
      </c>
      <c r="B12" s="16" t="s">
        <v>15</v>
      </c>
      <c r="C12" s="17"/>
    </row>
    <row r="13" spans="1:3" ht="19.5" customHeight="1" x14ac:dyDescent="0.25">
      <c r="A13" s="15">
        <v>2</v>
      </c>
      <c r="B13" s="16" t="s">
        <v>16</v>
      </c>
      <c r="C13" s="17"/>
    </row>
    <row r="14" spans="1:3" ht="19.5" customHeight="1" x14ac:dyDescent="0.25">
      <c r="A14" s="15" t="s">
        <v>17</v>
      </c>
      <c r="B14" s="16" t="s">
        <v>52</v>
      </c>
      <c r="C14" s="17"/>
    </row>
    <row r="15" spans="1:3" ht="19.5" customHeight="1" x14ac:dyDescent="0.25">
      <c r="A15" s="15" t="s">
        <v>18</v>
      </c>
      <c r="B15" s="16" t="s">
        <v>53</v>
      </c>
      <c r="C15" s="17"/>
    </row>
    <row r="16" spans="1:3" ht="19.5" customHeight="1" x14ac:dyDescent="0.25">
      <c r="A16" s="15" t="s">
        <v>19</v>
      </c>
      <c r="B16" s="16" t="s">
        <v>20</v>
      </c>
      <c r="C16" s="17"/>
    </row>
    <row r="17" spans="1:6" ht="19.5" customHeight="1" x14ac:dyDescent="0.25">
      <c r="A17" s="15" t="s">
        <v>21</v>
      </c>
      <c r="B17" s="16" t="s">
        <v>7</v>
      </c>
      <c r="C17" s="17"/>
    </row>
    <row r="18" spans="1:6" ht="19.5" customHeight="1" x14ac:dyDescent="0.25">
      <c r="A18" s="15" t="s">
        <v>18</v>
      </c>
      <c r="B18" s="16" t="s">
        <v>54</v>
      </c>
      <c r="C18" s="17"/>
    </row>
    <row r="19" spans="1:6" ht="19.5" customHeight="1" x14ac:dyDescent="0.25">
      <c r="A19" s="15" t="s">
        <v>19</v>
      </c>
      <c r="B19" s="16" t="s">
        <v>55</v>
      </c>
      <c r="C19" s="17"/>
    </row>
    <row r="20" spans="1:6" ht="19.5" customHeight="1" x14ac:dyDescent="0.25">
      <c r="A20" s="15">
        <v>3</v>
      </c>
      <c r="B20" s="16" t="s">
        <v>56</v>
      </c>
      <c r="C20" s="17"/>
    </row>
    <row r="21" spans="1:6" ht="19.5" customHeight="1" x14ac:dyDescent="0.25">
      <c r="A21" s="15" t="s">
        <v>24</v>
      </c>
      <c r="B21" s="16" t="s">
        <v>13</v>
      </c>
      <c r="C21" s="17"/>
    </row>
    <row r="22" spans="1:6" ht="19.5" customHeight="1" x14ac:dyDescent="0.25">
      <c r="A22" s="15" t="s">
        <v>25</v>
      </c>
      <c r="B22" s="16" t="s">
        <v>15</v>
      </c>
      <c r="C22" s="17"/>
    </row>
    <row r="23" spans="1:6" ht="19.5" customHeight="1" x14ac:dyDescent="0.25">
      <c r="A23" s="15" t="s">
        <v>2</v>
      </c>
      <c r="B23" s="16" t="s">
        <v>26</v>
      </c>
      <c r="C23" s="18">
        <f>C31+C33</f>
        <v>359563100</v>
      </c>
    </row>
    <row r="24" spans="1:6" ht="19.5" customHeight="1" x14ac:dyDescent="0.25">
      <c r="A24" s="15">
        <v>1</v>
      </c>
      <c r="B24" s="16" t="s">
        <v>7</v>
      </c>
      <c r="C24" s="17"/>
    </row>
    <row r="25" spans="1:6" ht="19.5" customHeight="1" x14ac:dyDescent="0.25">
      <c r="A25" s="15" t="s">
        <v>12</v>
      </c>
      <c r="B25" s="16" t="s">
        <v>54</v>
      </c>
      <c r="C25" s="17"/>
    </row>
    <row r="26" spans="1:6" ht="19.5" customHeight="1" x14ac:dyDescent="0.25">
      <c r="A26" s="15" t="s">
        <v>14</v>
      </c>
      <c r="B26" s="16" t="s">
        <v>55</v>
      </c>
      <c r="C26" s="17"/>
    </row>
    <row r="27" spans="1:6" ht="19.5" customHeight="1" x14ac:dyDescent="0.25">
      <c r="A27" s="15">
        <v>2</v>
      </c>
      <c r="B27" s="16" t="s">
        <v>34</v>
      </c>
      <c r="C27" s="17"/>
    </row>
    <row r="28" spans="1:6" ht="19.5" customHeight="1" x14ac:dyDescent="0.25">
      <c r="A28" s="15" t="s">
        <v>17</v>
      </c>
      <c r="B28" s="16" t="s">
        <v>27</v>
      </c>
      <c r="C28" s="17"/>
    </row>
    <row r="29" spans="1:6" ht="19.5" customHeight="1" x14ac:dyDescent="0.25">
      <c r="A29" s="15" t="s">
        <v>21</v>
      </c>
      <c r="B29" s="16" t="s">
        <v>57</v>
      </c>
      <c r="C29" s="17"/>
    </row>
    <row r="30" spans="1:6" ht="19.5" customHeight="1" x14ac:dyDescent="0.25">
      <c r="A30" s="15" t="s">
        <v>28</v>
      </c>
      <c r="B30" s="16" t="s">
        <v>20</v>
      </c>
      <c r="C30" s="17"/>
    </row>
    <row r="31" spans="1:6" ht="19.5" customHeight="1" x14ac:dyDescent="0.25">
      <c r="A31" s="15">
        <v>3</v>
      </c>
      <c r="B31" s="16" t="s">
        <v>35</v>
      </c>
      <c r="C31" s="19">
        <f>C32</f>
        <v>137960000</v>
      </c>
      <c r="F31" s="50"/>
    </row>
    <row r="32" spans="1:6" ht="19.5" customHeight="1" x14ac:dyDescent="0.25">
      <c r="A32" s="15" t="s">
        <v>24</v>
      </c>
      <c r="B32" s="16" t="s">
        <v>53</v>
      </c>
      <c r="C32" s="20">
        <v>137960000</v>
      </c>
    </row>
    <row r="33" spans="1:5" ht="19.5" customHeight="1" x14ac:dyDescent="0.25">
      <c r="A33" s="15" t="s">
        <v>25</v>
      </c>
      <c r="B33" s="16" t="s">
        <v>20</v>
      </c>
      <c r="C33" s="20">
        <v>221603100</v>
      </c>
    </row>
    <row r="34" spans="1:5" ht="19.5" customHeight="1" x14ac:dyDescent="0.25">
      <c r="A34" s="31">
        <v>4</v>
      </c>
      <c r="B34" s="32" t="s">
        <v>58</v>
      </c>
      <c r="C34" s="33"/>
    </row>
    <row r="35" spans="1:5" ht="23.25" customHeight="1" x14ac:dyDescent="0.25">
      <c r="A35" s="21"/>
      <c r="C35" s="22" t="s">
        <v>59</v>
      </c>
    </row>
    <row r="36" spans="1:5" ht="15.75" x14ac:dyDescent="0.25">
      <c r="A36" s="21"/>
      <c r="C36" s="22"/>
    </row>
    <row r="37" spans="1:5" ht="15.75" x14ac:dyDescent="0.25">
      <c r="A37" s="21"/>
      <c r="C37" s="23"/>
    </row>
    <row r="38" spans="1:5" ht="15.75" x14ac:dyDescent="0.25">
      <c r="A38" s="21"/>
      <c r="C38" s="23"/>
    </row>
    <row r="39" spans="1:5" x14ac:dyDescent="0.25">
      <c r="C39" s="23"/>
    </row>
    <row r="40" spans="1:5" ht="18.75" x14ac:dyDescent="0.3">
      <c r="C40" s="184" t="s">
        <v>111</v>
      </c>
      <c r="D40" s="184"/>
      <c r="E40" s="184"/>
    </row>
    <row r="41" spans="1:5" ht="18.75" x14ac:dyDescent="0.3">
      <c r="C41" s="24"/>
    </row>
    <row r="42" spans="1:5" ht="18.75" x14ac:dyDescent="0.3">
      <c r="C42" s="24"/>
    </row>
  </sheetData>
  <mergeCells count="3">
    <mergeCell ref="A6:C6"/>
    <mergeCell ref="A4:C4"/>
    <mergeCell ref="C40:E40"/>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1"/>
  <sheetViews>
    <sheetView tabSelected="1" workbookViewId="0">
      <selection activeCell="G8" sqref="G8"/>
    </sheetView>
  </sheetViews>
  <sheetFormatPr defaultColWidth="9" defaultRowHeight="18" x14ac:dyDescent="0.25"/>
  <cols>
    <col min="1" max="1" width="4.42578125" style="1" customWidth="1"/>
    <col min="2" max="2" width="45.28515625" style="1" customWidth="1"/>
    <col min="3" max="3" width="15.85546875" style="1" customWidth="1"/>
    <col min="4" max="4" width="16.7109375" style="1" customWidth="1"/>
    <col min="5" max="5" width="11.7109375" style="1" customWidth="1"/>
    <col min="6" max="6" width="11.140625" style="1" customWidth="1"/>
    <col min="7" max="7" width="21" style="1" bestFit="1" customWidth="1"/>
    <col min="8" max="8" width="18.85546875" style="1" bestFit="1" customWidth="1"/>
    <col min="9" max="9" width="21" style="1" bestFit="1" customWidth="1"/>
    <col min="10" max="16384" width="9" style="1"/>
  </cols>
  <sheetData>
    <row r="1" spans="1:6" ht="18.75" x14ac:dyDescent="0.3">
      <c r="E1" s="190" t="s">
        <v>62</v>
      </c>
      <c r="F1" s="190"/>
    </row>
    <row r="2" spans="1:6" x14ac:dyDescent="0.25">
      <c r="A2" s="180" t="s">
        <v>109</v>
      </c>
      <c r="B2" s="180"/>
      <c r="C2" s="195" t="s">
        <v>31</v>
      </c>
      <c r="D2" s="195"/>
      <c r="E2" s="195"/>
      <c r="F2" s="195"/>
    </row>
    <row r="3" spans="1:6" ht="18.75" x14ac:dyDescent="0.3">
      <c r="A3" s="180" t="s">
        <v>110</v>
      </c>
      <c r="B3" s="180"/>
      <c r="C3" s="196" t="s">
        <v>32</v>
      </c>
      <c r="D3" s="196"/>
      <c r="E3" s="196"/>
      <c r="F3" s="196"/>
    </row>
    <row r="4" spans="1:6" ht="9.75" customHeight="1" x14ac:dyDescent="0.25">
      <c r="A4" s="27"/>
      <c r="B4" s="27"/>
      <c r="C4" s="191"/>
      <c r="D4" s="191"/>
      <c r="E4" s="191"/>
      <c r="F4" s="191"/>
    </row>
    <row r="5" spans="1:6" ht="18.75" x14ac:dyDescent="0.3">
      <c r="A5" s="27"/>
      <c r="B5" s="27"/>
      <c r="C5" s="192" t="s">
        <v>140</v>
      </c>
      <c r="D5" s="192"/>
      <c r="E5" s="192"/>
      <c r="F5" s="192"/>
    </row>
    <row r="6" spans="1:6" ht="30" customHeight="1" x14ac:dyDescent="0.25">
      <c r="A6" s="193" t="s">
        <v>142</v>
      </c>
      <c r="B6" s="193"/>
      <c r="C6" s="193"/>
      <c r="D6" s="193"/>
      <c r="E6" s="193"/>
      <c r="F6" s="193"/>
    </row>
    <row r="7" spans="1:6" customFormat="1" ht="21" customHeight="1" x14ac:dyDescent="0.25">
      <c r="A7" s="194" t="s">
        <v>141</v>
      </c>
      <c r="B7" s="194"/>
      <c r="C7" s="194"/>
      <c r="D7" s="194"/>
      <c r="E7" s="194"/>
      <c r="F7" s="194"/>
    </row>
    <row r="8" spans="1:6" ht="37.5" customHeight="1" x14ac:dyDescent="0.25">
      <c r="A8" s="197" t="s">
        <v>33</v>
      </c>
      <c r="B8" s="198"/>
      <c r="C8" s="198"/>
      <c r="D8" s="198"/>
      <c r="E8" s="198"/>
      <c r="F8" s="198"/>
    </row>
    <row r="9" spans="1:6" ht="40.5" customHeight="1" x14ac:dyDescent="0.25">
      <c r="A9" s="186" t="s">
        <v>136</v>
      </c>
      <c r="B9" s="187"/>
      <c r="C9" s="187"/>
      <c r="D9" s="187"/>
      <c r="E9" s="187"/>
      <c r="F9" s="187"/>
    </row>
    <row r="10" spans="1:6" ht="55.5" customHeight="1" x14ac:dyDescent="0.25">
      <c r="A10" s="186" t="s">
        <v>36</v>
      </c>
      <c r="B10" s="187"/>
      <c r="C10" s="187"/>
      <c r="D10" s="187"/>
      <c r="E10" s="187"/>
      <c r="F10" s="187"/>
    </row>
    <row r="11" spans="1:6" ht="36.75" customHeight="1" x14ac:dyDescent="0.25">
      <c r="A11" s="186" t="s">
        <v>128</v>
      </c>
      <c r="B11" s="186"/>
      <c r="C11" s="186"/>
      <c r="D11" s="186"/>
      <c r="E11" s="186"/>
      <c r="F11" s="186"/>
    </row>
    <row r="12" spans="1:6" ht="66.75" customHeight="1" x14ac:dyDescent="0.25">
      <c r="A12" s="186" t="s">
        <v>133</v>
      </c>
      <c r="B12" s="186"/>
      <c r="C12" s="186"/>
      <c r="D12" s="186"/>
      <c r="E12" s="186"/>
      <c r="F12" s="186"/>
    </row>
    <row r="13" spans="1:6" ht="53.25" customHeight="1" x14ac:dyDescent="0.25">
      <c r="A13" s="186" t="s">
        <v>137</v>
      </c>
      <c r="B13" s="186"/>
      <c r="C13" s="186"/>
      <c r="D13" s="186"/>
      <c r="E13" s="186"/>
      <c r="F13" s="186"/>
    </row>
    <row r="14" spans="1:6" ht="48" customHeight="1" x14ac:dyDescent="0.25">
      <c r="A14" s="186" t="s">
        <v>132</v>
      </c>
      <c r="B14" s="186"/>
      <c r="C14" s="186"/>
      <c r="D14" s="186"/>
      <c r="E14" s="186"/>
      <c r="F14" s="186"/>
    </row>
    <row r="15" spans="1:6" ht="48" customHeight="1" x14ac:dyDescent="0.25">
      <c r="A15" s="186" t="s">
        <v>131</v>
      </c>
      <c r="B15" s="186"/>
      <c r="C15" s="186"/>
      <c r="D15" s="186"/>
      <c r="E15" s="186"/>
      <c r="F15" s="186"/>
    </row>
    <row r="16" spans="1:6" ht="48" customHeight="1" x14ac:dyDescent="0.25">
      <c r="A16" s="186" t="s">
        <v>130</v>
      </c>
      <c r="B16" s="186"/>
      <c r="C16" s="186"/>
      <c r="D16" s="186"/>
      <c r="E16" s="186"/>
      <c r="F16" s="186"/>
    </row>
    <row r="17" spans="1:14" ht="39" customHeight="1" x14ac:dyDescent="0.25">
      <c r="A17" s="186" t="s">
        <v>129</v>
      </c>
      <c r="B17" s="186"/>
      <c r="C17" s="186"/>
      <c r="D17" s="186"/>
      <c r="E17" s="186"/>
      <c r="F17" s="186"/>
    </row>
    <row r="18" spans="1:14" ht="52.5" customHeight="1" x14ac:dyDescent="0.25">
      <c r="A18" s="186" t="s">
        <v>134</v>
      </c>
      <c r="B18" s="186"/>
      <c r="C18" s="186"/>
      <c r="D18" s="186"/>
      <c r="E18" s="186"/>
      <c r="F18" s="186"/>
    </row>
    <row r="19" spans="1:14" ht="46.5" customHeight="1" x14ac:dyDescent="0.25">
      <c r="A19" s="186" t="s">
        <v>135</v>
      </c>
      <c r="B19" s="186"/>
      <c r="C19" s="186"/>
      <c r="D19" s="186"/>
      <c r="E19" s="186"/>
      <c r="F19" s="186"/>
    </row>
    <row r="20" spans="1:14" ht="46.5" customHeight="1" x14ac:dyDescent="0.25">
      <c r="A20" s="186" t="s">
        <v>138</v>
      </c>
      <c r="B20" s="186"/>
      <c r="C20" s="186"/>
      <c r="D20" s="186"/>
      <c r="E20" s="186"/>
      <c r="F20" s="186"/>
    </row>
    <row r="21" spans="1:14" ht="24" customHeight="1" x14ac:dyDescent="0.25">
      <c r="A21" s="26"/>
      <c r="B21" s="26"/>
      <c r="C21" s="26"/>
      <c r="D21" s="26"/>
      <c r="E21" s="188" t="s">
        <v>60</v>
      </c>
      <c r="F21" s="188"/>
      <c r="I21" s="49"/>
      <c r="J21" s="49"/>
      <c r="K21" s="49"/>
      <c r="L21" s="49"/>
      <c r="M21" s="188"/>
      <c r="N21" s="188"/>
    </row>
    <row r="22" spans="1:14" s="5" customFormat="1" ht="85.5" x14ac:dyDescent="0.25">
      <c r="A22" s="142" t="s">
        <v>6</v>
      </c>
      <c r="B22" s="143" t="s">
        <v>5</v>
      </c>
      <c r="C22" s="142" t="s">
        <v>73</v>
      </c>
      <c r="D22" s="142" t="s">
        <v>76</v>
      </c>
      <c r="E22" s="142" t="s">
        <v>77</v>
      </c>
      <c r="F22" s="142" t="s">
        <v>78</v>
      </c>
    </row>
    <row r="23" spans="1:14" x14ac:dyDescent="0.25">
      <c r="A23" s="3">
        <v>1</v>
      </c>
      <c r="B23" s="3">
        <v>2</v>
      </c>
      <c r="C23" s="3">
        <v>3</v>
      </c>
      <c r="D23" s="3">
        <v>4</v>
      </c>
      <c r="E23" s="3">
        <v>5</v>
      </c>
      <c r="F23" s="3">
        <v>6</v>
      </c>
    </row>
    <row r="24" spans="1:14" ht="25.5" customHeight="1" x14ac:dyDescent="0.25">
      <c r="A24" s="34" t="s">
        <v>0</v>
      </c>
      <c r="B24" s="35" t="s">
        <v>10</v>
      </c>
      <c r="C24" s="36">
        <v>0</v>
      </c>
      <c r="D24" s="37">
        <v>0</v>
      </c>
      <c r="E24" s="38"/>
      <c r="F24" s="39"/>
    </row>
    <row r="25" spans="1:14" ht="25.5" customHeight="1" x14ac:dyDescent="0.25">
      <c r="A25" s="40" t="s">
        <v>1</v>
      </c>
      <c r="B25" s="41" t="s">
        <v>11</v>
      </c>
      <c r="C25" s="42"/>
      <c r="D25" s="6"/>
      <c r="E25" s="43"/>
      <c r="F25" s="6"/>
    </row>
    <row r="26" spans="1:14" ht="25.5" customHeight="1" x14ac:dyDescent="0.25">
      <c r="A26" s="44">
        <v>1</v>
      </c>
      <c r="B26" s="45" t="s">
        <v>37</v>
      </c>
      <c r="C26" s="46"/>
      <c r="D26" s="6"/>
      <c r="E26" s="43"/>
      <c r="F26" s="6"/>
    </row>
    <row r="27" spans="1:14" ht="25.5" customHeight="1" x14ac:dyDescent="0.25">
      <c r="A27" s="40" t="s">
        <v>2</v>
      </c>
      <c r="B27" s="41" t="s">
        <v>16</v>
      </c>
      <c r="C27" s="46"/>
      <c r="D27" s="6"/>
      <c r="E27" s="43"/>
      <c r="F27" s="6"/>
    </row>
    <row r="28" spans="1:14" ht="25.5" customHeight="1" x14ac:dyDescent="0.25">
      <c r="A28" s="40" t="s">
        <v>3</v>
      </c>
      <c r="B28" s="41" t="s">
        <v>30</v>
      </c>
      <c r="C28" s="6">
        <v>0</v>
      </c>
      <c r="D28" s="6">
        <v>0</v>
      </c>
      <c r="E28" s="43"/>
      <c r="F28" s="6">
        <v>0</v>
      </c>
    </row>
    <row r="29" spans="1:14" ht="25.5" customHeight="1" x14ac:dyDescent="0.25">
      <c r="A29" s="40" t="s">
        <v>4</v>
      </c>
      <c r="B29" s="41" t="s">
        <v>26</v>
      </c>
      <c r="C29" s="47"/>
      <c r="D29" s="6"/>
      <c r="E29" s="43"/>
      <c r="F29" s="6"/>
    </row>
    <row r="30" spans="1:14" s="146" customFormat="1" ht="25.5" customHeight="1" x14ac:dyDescent="0.25">
      <c r="A30" s="63" t="s">
        <v>1</v>
      </c>
      <c r="B30" s="64" t="s">
        <v>29</v>
      </c>
      <c r="C30" s="144">
        <f>C31+C53</f>
        <v>5259215000</v>
      </c>
      <c r="D30" s="145">
        <f>D31+D53</f>
        <v>5259210400</v>
      </c>
      <c r="E30" s="133">
        <f>D30-C30</f>
        <v>-4600</v>
      </c>
      <c r="F30" s="134">
        <f>F1929</f>
        <v>0</v>
      </c>
      <c r="I30" s="147"/>
    </row>
    <row r="31" spans="1:14" s="146" customFormat="1" ht="25.5" customHeight="1" x14ac:dyDescent="0.25">
      <c r="A31" s="67" t="s">
        <v>12</v>
      </c>
      <c r="B31" s="148" t="s">
        <v>22</v>
      </c>
      <c r="C31" s="149">
        <f>C32+C40+C51</f>
        <v>4533960000</v>
      </c>
      <c r="D31" s="150">
        <f>D32+D40+D51</f>
        <v>4533960000</v>
      </c>
      <c r="E31" s="134">
        <f>D31/C31*100</f>
        <v>100</v>
      </c>
      <c r="F31" s="134">
        <f t="shared" ref="F31:F55" si="0">E31</f>
        <v>100</v>
      </c>
      <c r="G31" s="147">
        <f>C31-D31</f>
        <v>0</v>
      </c>
    </row>
    <row r="32" spans="1:14" s="146" customFormat="1" ht="25.5" customHeight="1" x14ac:dyDescent="0.25">
      <c r="A32" s="151">
        <v>1</v>
      </c>
      <c r="B32" s="152" t="s">
        <v>63</v>
      </c>
      <c r="C32" s="153">
        <f>C33+C34+C35+C36+C37+C38+C39</f>
        <v>3679623606</v>
      </c>
      <c r="D32" s="153">
        <f>SUM(D33:D39)</f>
        <v>3679623606</v>
      </c>
      <c r="E32" s="134">
        <f t="shared" ref="E32:E56" si="1">D32/C32*100</f>
        <v>100</v>
      </c>
      <c r="F32" s="134">
        <f t="shared" si="0"/>
        <v>100</v>
      </c>
    </row>
    <row r="33" spans="1:9" s="146" customFormat="1" ht="25.5" customHeight="1" x14ac:dyDescent="0.25">
      <c r="A33" s="154"/>
      <c r="B33" s="155" t="s">
        <v>38</v>
      </c>
      <c r="C33" s="156">
        <f>D33</f>
        <v>1880000670</v>
      </c>
      <c r="D33" s="79">
        <v>1880000670</v>
      </c>
      <c r="E33" s="134">
        <f>D33/C33*100</f>
        <v>100</v>
      </c>
      <c r="F33" s="134">
        <f t="shared" si="0"/>
        <v>100</v>
      </c>
      <c r="G33" s="147"/>
      <c r="I33" s="147"/>
    </row>
    <row r="34" spans="1:9" s="146" customFormat="1" ht="33" customHeight="1" x14ac:dyDescent="0.25">
      <c r="A34" s="154"/>
      <c r="B34" s="157" t="s">
        <v>64</v>
      </c>
      <c r="C34" s="156">
        <f t="shared" ref="C34:C39" si="2">D34</f>
        <v>40371100</v>
      </c>
      <c r="D34" s="79">
        <v>40371100</v>
      </c>
      <c r="E34" s="134">
        <f>D34/C34*100</f>
        <v>100</v>
      </c>
      <c r="F34" s="134">
        <f t="shared" si="0"/>
        <v>100</v>
      </c>
    </row>
    <row r="35" spans="1:9" s="146" customFormat="1" ht="25.5" customHeight="1" x14ac:dyDescent="0.25">
      <c r="A35" s="154"/>
      <c r="B35" s="155" t="s">
        <v>39</v>
      </c>
      <c r="C35" s="156">
        <f t="shared" si="2"/>
        <v>1060069836</v>
      </c>
      <c r="D35" s="79">
        <v>1060069836</v>
      </c>
      <c r="E35" s="134">
        <f>D35/C35*100</f>
        <v>100</v>
      </c>
      <c r="F35" s="134">
        <f t="shared" si="0"/>
        <v>100</v>
      </c>
      <c r="H35" s="147"/>
    </row>
    <row r="36" spans="1:9" s="146" customFormat="1" ht="25.5" customHeight="1" x14ac:dyDescent="0.25">
      <c r="A36" s="154"/>
      <c r="B36" s="155" t="s">
        <v>40</v>
      </c>
      <c r="C36" s="156">
        <f t="shared" si="2"/>
        <v>14304000</v>
      </c>
      <c r="D36" s="79">
        <v>14304000</v>
      </c>
      <c r="E36" s="134">
        <f t="shared" si="1"/>
        <v>100</v>
      </c>
      <c r="F36" s="134">
        <f t="shared" si="0"/>
        <v>100</v>
      </c>
    </row>
    <row r="37" spans="1:9" s="146" customFormat="1" ht="25.5" customHeight="1" x14ac:dyDescent="0.25">
      <c r="A37" s="154"/>
      <c r="B37" s="155" t="s">
        <v>41</v>
      </c>
      <c r="C37" s="156">
        <f t="shared" si="2"/>
        <v>0</v>
      </c>
      <c r="D37" s="156"/>
      <c r="E37" s="134"/>
      <c r="F37" s="134">
        <f t="shared" si="0"/>
        <v>0</v>
      </c>
    </row>
    <row r="38" spans="1:9" s="146" customFormat="1" ht="25.5" customHeight="1" x14ac:dyDescent="0.25">
      <c r="A38" s="154"/>
      <c r="B38" s="155" t="s">
        <v>42</v>
      </c>
      <c r="C38" s="156">
        <f t="shared" si="2"/>
        <v>528569700</v>
      </c>
      <c r="D38" s="79">
        <v>528569700</v>
      </c>
      <c r="E38" s="134">
        <f t="shared" si="1"/>
        <v>100</v>
      </c>
      <c r="F38" s="134">
        <f t="shared" si="0"/>
        <v>100</v>
      </c>
      <c r="H38" s="147"/>
    </row>
    <row r="39" spans="1:9" s="146" customFormat="1" ht="25.5" customHeight="1" x14ac:dyDescent="0.25">
      <c r="A39" s="154"/>
      <c r="B39" s="155" t="s">
        <v>43</v>
      </c>
      <c r="C39" s="156">
        <f t="shared" si="2"/>
        <v>156308300</v>
      </c>
      <c r="D39" s="79">
        <v>156308300</v>
      </c>
      <c r="E39" s="134">
        <f t="shared" si="1"/>
        <v>100</v>
      </c>
      <c r="F39" s="134">
        <f t="shared" si="0"/>
        <v>100</v>
      </c>
    </row>
    <row r="40" spans="1:9" s="146" customFormat="1" ht="25.5" customHeight="1" x14ac:dyDescent="0.25">
      <c r="A40" s="151">
        <v>2</v>
      </c>
      <c r="B40" s="152" t="s">
        <v>44</v>
      </c>
      <c r="C40" s="153">
        <f>C41+C42+C43+C44+C45+C46+C47+C48+C49+C50</f>
        <v>811381094</v>
      </c>
      <c r="D40" s="153">
        <f>SUM(D41:D50)</f>
        <v>811381094</v>
      </c>
      <c r="E40" s="134">
        <f>D40/C40*100</f>
        <v>100</v>
      </c>
      <c r="F40" s="134">
        <f t="shared" si="0"/>
        <v>100</v>
      </c>
    </row>
    <row r="41" spans="1:9" s="146" customFormat="1" ht="25.5" customHeight="1" x14ac:dyDescent="0.25">
      <c r="A41" s="154"/>
      <c r="B41" s="158" t="s">
        <v>65</v>
      </c>
      <c r="C41" s="156">
        <f>D41</f>
        <v>44909400</v>
      </c>
      <c r="D41" s="79">
        <v>44909400</v>
      </c>
      <c r="E41" s="134">
        <f t="shared" si="1"/>
        <v>100</v>
      </c>
      <c r="F41" s="134">
        <f t="shared" si="0"/>
        <v>100</v>
      </c>
      <c r="H41" s="147"/>
    </row>
    <row r="42" spans="1:9" s="146" customFormat="1" ht="25.5" customHeight="1" x14ac:dyDescent="0.25">
      <c r="A42" s="154"/>
      <c r="B42" s="158" t="s">
        <v>66</v>
      </c>
      <c r="C42" s="156">
        <f t="shared" ref="C42:C46" si="3">D42</f>
        <v>106078200</v>
      </c>
      <c r="D42" s="79">
        <v>106078200</v>
      </c>
      <c r="E42" s="134">
        <f t="shared" si="1"/>
        <v>100</v>
      </c>
      <c r="F42" s="134">
        <f t="shared" si="0"/>
        <v>100</v>
      </c>
      <c r="H42" s="147"/>
    </row>
    <row r="43" spans="1:9" s="146" customFormat="1" ht="25.5" customHeight="1" x14ac:dyDescent="0.25">
      <c r="A43" s="154"/>
      <c r="B43" s="158" t="s">
        <v>67</v>
      </c>
      <c r="C43" s="156">
        <f t="shared" si="3"/>
        <v>31317700</v>
      </c>
      <c r="D43" s="83">
        <v>31317700</v>
      </c>
      <c r="E43" s="134">
        <f t="shared" si="1"/>
        <v>100</v>
      </c>
      <c r="F43" s="134">
        <f t="shared" si="0"/>
        <v>100</v>
      </c>
      <c r="H43" s="147"/>
    </row>
    <row r="44" spans="1:9" s="146" customFormat="1" ht="25.5" customHeight="1" x14ac:dyDescent="0.25">
      <c r="A44" s="154"/>
      <c r="B44" s="158" t="s">
        <v>68</v>
      </c>
      <c r="C44" s="156">
        <f t="shared" si="3"/>
        <v>0</v>
      </c>
      <c r="D44" s="156"/>
      <c r="E44" s="134">
        <v>0</v>
      </c>
      <c r="F44" s="134">
        <f t="shared" si="0"/>
        <v>0</v>
      </c>
      <c r="H44" s="147"/>
    </row>
    <row r="45" spans="1:9" s="146" customFormat="1" ht="25.5" customHeight="1" x14ac:dyDescent="0.25">
      <c r="A45" s="154"/>
      <c r="B45" s="158" t="s">
        <v>69</v>
      </c>
      <c r="C45" s="156">
        <f t="shared" si="3"/>
        <v>28300000</v>
      </c>
      <c r="D45" s="83">
        <v>28300000</v>
      </c>
      <c r="E45" s="134">
        <f t="shared" si="1"/>
        <v>100</v>
      </c>
      <c r="F45" s="134">
        <f t="shared" si="0"/>
        <v>100</v>
      </c>
      <c r="H45" s="147"/>
    </row>
    <row r="46" spans="1:9" s="146" customFormat="1" ht="25.5" customHeight="1" x14ac:dyDescent="0.25">
      <c r="A46" s="154"/>
      <c r="B46" s="158" t="s">
        <v>70</v>
      </c>
      <c r="C46" s="156">
        <f t="shared" si="3"/>
        <v>99088400</v>
      </c>
      <c r="D46" s="83">
        <v>99088400</v>
      </c>
      <c r="E46" s="134">
        <f t="shared" si="1"/>
        <v>100</v>
      </c>
      <c r="F46" s="134">
        <f t="shared" si="0"/>
        <v>100</v>
      </c>
      <c r="H46" s="147"/>
    </row>
    <row r="47" spans="1:9" s="146" customFormat="1" ht="47.25" customHeight="1" x14ac:dyDescent="0.25">
      <c r="A47" s="154"/>
      <c r="B47" s="157" t="s">
        <v>126</v>
      </c>
      <c r="C47" s="156">
        <f>D47</f>
        <v>259701000</v>
      </c>
      <c r="D47" s="83">
        <v>259701000</v>
      </c>
      <c r="E47" s="134">
        <f t="shared" si="1"/>
        <v>100</v>
      </c>
      <c r="F47" s="134">
        <f t="shared" si="0"/>
        <v>100</v>
      </c>
      <c r="H47" s="147"/>
    </row>
    <row r="48" spans="1:9" s="146" customFormat="1" ht="40.5" customHeight="1" x14ac:dyDescent="0.25">
      <c r="A48" s="154"/>
      <c r="B48" s="157" t="s">
        <v>45</v>
      </c>
      <c r="C48" s="156">
        <v>0</v>
      </c>
      <c r="D48" s="156">
        <v>0</v>
      </c>
      <c r="E48" s="134">
        <v>0</v>
      </c>
      <c r="F48" s="134">
        <f t="shared" si="0"/>
        <v>0</v>
      </c>
      <c r="H48" s="147"/>
    </row>
    <row r="49" spans="1:8" s="146" customFormat="1" ht="31.5" customHeight="1" x14ac:dyDescent="0.25">
      <c r="A49" s="154"/>
      <c r="B49" s="159" t="s">
        <v>127</v>
      </c>
      <c r="C49" s="156">
        <f>D49</f>
        <v>222386394</v>
      </c>
      <c r="D49" s="83">
        <v>222386394</v>
      </c>
      <c r="E49" s="134">
        <f t="shared" si="1"/>
        <v>100</v>
      </c>
      <c r="F49" s="134">
        <f t="shared" si="0"/>
        <v>100</v>
      </c>
      <c r="H49" s="147"/>
    </row>
    <row r="50" spans="1:8" s="146" customFormat="1" ht="25.5" customHeight="1" x14ac:dyDescent="0.25">
      <c r="A50" s="151"/>
      <c r="B50" s="155" t="s">
        <v>46</v>
      </c>
      <c r="C50" s="156">
        <f>D50</f>
        <v>19600000</v>
      </c>
      <c r="D50" s="83">
        <v>19600000</v>
      </c>
      <c r="E50" s="134">
        <v>0</v>
      </c>
      <c r="F50" s="134">
        <f t="shared" si="0"/>
        <v>0</v>
      </c>
    </row>
    <row r="51" spans="1:8" s="146" customFormat="1" ht="25.5" customHeight="1" x14ac:dyDescent="0.25">
      <c r="A51" s="151">
        <v>3</v>
      </c>
      <c r="B51" s="152" t="s">
        <v>47</v>
      </c>
      <c r="C51" s="153">
        <f>C52</f>
        <v>42955300</v>
      </c>
      <c r="D51" s="153">
        <f>D52</f>
        <v>42955300</v>
      </c>
      <c r="E51" s="134">
        <f t="shared" si="1"/>
        <v>100</v>
      </c>
      <c r="F51" s="134">
        <f t="shared" si="0"/>
        <v>100</v>
      </c>
    </row>
    <row r="52" spans="1:8" s="146" customFormat="1" ht="25.5" customHeight="1" x14ac:dyDescent="0.25">
      <c r="A52" s="155"/>
      <c r="B52" s="155" t="s">
        <v>48</v>
      </c>
      <c r="C52" s="156">
        <f>D52</f>
        <v>42955300</v>
      </c>
      <c r="D52" s="160">
        <v>42955300</v>
      </c>
      <c r="E52" s="134">
        <f t="shared" si="1"/>
        <v>100</v>
      </c>
      <c r="F52" s="134">
        <f t="shared" si="0"/>
        <v>100</v>
      </c>
    </row>
    <row r="53" spans="1:8" s="162" customFormat="1" ht="25.5" customHeight="1" x14ac:dyDescent="0.25">
      <c r="A53" s="63" t="s">
        <v>14</v>
      </c>
      <c r="B53" s="64" t="s">
        <v>23</v>
      </c>
      <c r="C53" s="161">
        <f>C54+C59</f>
        <v>725255000</v>
      </c>
      <c r="D53" s="117">
        <f>D54+D59</f>
        <v>725250400</v>
      </c>
      <c r="E53" s="133">
        <f>D53-C53</f>
        <v>-4600</v>
      </c>
      <c r="F53" s="133">
        <f t="shared" si="0"/>
        <v>-4600</v>
      </c>
    </row>
    <row r="54" spans="1:8" s="162" customFormat="1" ht="26.25" customHeight="1" x14ac:dyDescent="0.25">
      <c r="A54" s="114">
        <v>1</v>
      </c>
      <c r="B54" s="163" t="s">
        <v>93</v>
      </c>
      <c r="C54" s="164">
        <f>C55+C56+C57+C58</f>
        <v>479755400</v>
      </c>
      <c r="D54" s="165">
        <f>D55+D56+D57+D58</f>
        <v>479755400</v>
      </c>
      <c r="E54" s="134">
        <f t="shared" si="1"/>
        <v>100</v>
      </c>
      <c r="F54" s="134">
        <f t="shared" si="0"/>
        <v>100</v>
      </c>
    </row>
    <row r="55" spans="1:8" s="162" customFormat="1" ht="25.5" customHeight="1" x14ac:dyDescent="0.25">
      <c r="A55" s="115"/>
      <c r="B55" s="166" t="s">
        <v>112</v>
      </c>
      <c r="C55" s="167">
        <f t="shared" ref="C55:C61" si="4">D55</f>
        <v>62126400</v>
      </c>
      <c r="D55" s="168">
        <v>62126400</v>
      </c>
      <c r="E55" s="134">
        <f t="shared" si="1"/>
        <v>100</v>
      </c>
      <c r="F55" s="134">
        <f t="shared" si="0"/>
        <v>100</v>
      </c>
    </row>
    <row r="56" spans="1:8" s="162" customFormat="1" ht="25.5" customHeight="1" x14ac:dyDescent="0.25">
      <c r="A56" s="116"/>
      <c r="B56" s="169" t="s">
        <v>113</v>
      </c>
      <c r="C56" s="167">
        <f t="shared" si="4"/>
        <v>24950000</v>
      </c>
      <c r="D56" s="168">
        <v>24950000</v>
      </c>
      <c r="E56" s="134">
        <f t="shared" si="1"/>
        <v>100</v>
      </c>
      <c r="F56" s="134">
        <f>E56</f>
        <v>100</v>
      </c>
    </row>
    <row r="57" spans="1:8" s="162" customFormat="1" ht="39" customHeight="1" x14ac:dyDescent="0.25">
      <c r="A57" s="116"/>
      <c r="B57" s="170" t="s">
        <v>114</v>
      </c>
      <c r="C57" s="167">
        <f t="shared" si="4"/>
        <v>10000000</v>
      </c>
      <c r="D57" s="168">
        <v>10000000</v>
      </c>
      <c r="E57" s="134">
        <f>D57/C57*100</f>
        <v>100</v>
      </c>
      <c r="F57" s="134">
        <f>E57</f>
        <v>100</v>
      </c>
    </row>
    <row r="58" spans="1:8" s="162" customFormat="1" ht="39" customHeight="1" x14ac:dyDescent="0.25">
      <c r="A58" s="116"/>
      <c r="B58" s="170" t="s">
        <v>115</v>
      </c>
      <c r="C58" s="167">
        <v>382679000</v>
      </c>
      <c r="D58" s="173">
        <v>382679000</v>
      </c>
      <c r="E58" s="134">
        <f t="shared" ref="E58:E65" si="5">D58/C58*100</f>
        <v>100</v>
      </c>
      <c r="F58" s="134">
        <f>E58</f>
        <v>100</v>
      </c>
    </row>
    <row r="59" spans="1:8" s="162" customFormat="1" ht="21.75" customHeight="1" x14ac:dyDescent="0.25">
      <c r="A59" s="114">
        <v>2</v>
      </c>
      <c r="B59" s="163" t="s">
        <v>44</v>
      </c>
      <c r="C59" s="164">
        <f>C60+C61+C62+C63+C64+C65</f>
        <v>245499600</v>
      </c>
      <c r="D59" s="179">
        <f>D60+D61+D62+D63+D64+D65</f>
        <v>245495000</v>
      </c>
      <c r="E59" s="133">
        <f>D59-C59</f>
        <v>-4600</v>
      </c>
      <c r="F59" s="133">
        <f>E59</f>
        <v>-4600</v>
      </c>
    </row>
    <row r="60" spans="1:8" s="162" customFormat="1" ht="21" customHeight="1" x14ac:dyDescent="0.25">
      <c r="A60" s="116"/>
      <c r="B60" s="171" t="s">
        <v>96</v>
      </c>
      <c r="C60" s="167">
        <v>52448600</v>
      </c>
      <c r="D60" s="173">
        <v>52444000</v>
      </c>
      <c r="E60" s="134">
        <f>D60-C60</f>
        <v>-4600</v>
      </c>
      <c r="F60" s="134">
        <f t="shared" ref="F60:F65" si="6">E60</f>
        <v>-4600</v>
      </c>
    </row>
    <row r="61" spans="1:8" s="162" customFormat="1" ht="24.75" customHeight="1" x14ac:dyDescent="0.25">
      <c r="A61" s="116"/>
      <c r="B61" s="171" t="s">
        <v>100</v>
      </c>
      <c r="C61" s="167">
        <f t="shared" si="4"/>
        <v>1500000</v>
      </c>
      <c r="D61" s="168">
        <v>1500000</v>
      </c>
      <c r="E61" s="134">
        <f t="shared" si="5"/>
        <v>100</v>
      </c>
      <c r="F61" s="134">
        <f t="shared" si="6"/>
        <v>100</v>
      </c>
    </row>
    <row r="62" spans="1:8" s="162" customFormat="1" ht="39" customHeight="1" x14ac:dyDescent="0.25">
      <c r="A62" s="154"/>
      <c r="B62" s="171" t="s">
        <v>116</v>
      </c>
      <c r="C62" s="172">
        <f>D62</f>
        <v>109755000</v>
      </c>
      <c r="D62" s="173">
        <v>109755000</v>
      </c>
      <c r="E62" s="134">
        <f t="shared" si="5"/>
        <v>100</v>
      </c>
      <c r="F62" s="134">
        <f t="shared" si="6"/>
        <v>100</v>
      </c>
    </row>
    <row r="63" spans="1:8" s="162" customFormat="1" ht="30" customHeight="1" x14ac:dyDescent="0.25">
      <c r="A63" s="154"/>
      <c r="B63" s="171" t="s">
        <v>45</v>
      </c>
      <c r="C63" s="172">
        <f>D63</f>
        <v>70596000</v>
      </c>
      <c r="D63" s="173">
        <v>70596000</v>
      </c>
      <c r="E63" s="134">
        <f t="shared" si="5"/>
        <v>100</v>
      </c>
      <c r="F63" s="134">
        <f t="shared" si="6"/>
        <v>100</v>
      </c>
    </row>
    <row r="64" spans="1:8" s="162" customFormat="1" ht="27" customHeight="1" x14ac:dyDescent="0.25">
      <c r="A64" s="154"/>
      <c r="B64" s="174" t="s">
        <v>117</v>
      </c>
      <c r="C64" s="172">
        <f>D64</f>
        <v>9000000</v>
      </c>
      <c r="D64" s="173">
        <v>9000000</v>
      </c>
      <c r="E64" s="134">
        <f t="shared" si="5"/>
        <v>100</v>
      </c>
      <c r="F64" s="134">
        <f t="shared" si="6"/>
        <v>100</v>
      </c>
    </row>
    <row r="65" spans="1:6" s="146" customFormat="1" ht="25.5" customHeight="1" x14ac:dyDescent="0.25">
      <c r="A65" s="175"/>
      <c r="B65" s="176" t="s">
        <v>48</v>
      </c>
      <c r="C65" s="177">
        <f>D65</f>
        <v>2200000</v>
      </c>
      <c r="D65" s="178">
        <v>2200000</v>
      </c>
      <c r="E65" s="135">
        <f t="shared" si="5"/>
        <v>100</v>
      </c>
      <c r="F65" s="135">
        <f t="shared" si="6"/>
        <v>100</v>
      </c>
    </row>
    <row r="66" spans="1:6" ht="25.5" customHeight="1" x14ac:dyDescent="0.25">
      <c r="D66" s="189" t="s">
        <v>59</v>
      </c>
      <c r="E66" s="189"/>
      <c r="F66" s="189"/>
    </row>
    <row r="67" spans="1:6" x14ac:dyDescent="0.25">
      <c r="D67" s="185"/>
      <c r="E67" s="185"/>
      <c r="F67" s="185"/>
    </row>
    <row r="68" spans="1:6" x14ac:dyDescent="0.25">
      <c r="D68" s="48"/>
      <c r="E68" s="48"/>
      <c r="F68" s="48"/>
    </row>
    <row r="71" spans="1:6" ht="18.75" x14ac:dyDescent="0.3">
      <c r="D71" s="184" t="s">
        <v>111</v>
      </c>
      <c r="E71" s="184"/>
      <c r="F71" s="184"/>
    </row>
  </sheetData>
  <mergeCells count="27">
    <mergeCell ref="M21:N21"/>
    <mergeCell ref="A2:B2"/>
    <mergeCell ref="C2:F2"/>
    <mergeCell ref="A3:B3"/>
    <mergeCell ref="C3:F3"/>
    <mergeCell ref="A8:F8"/>
    <mergeCell ref="A12:F12"/>
    <mergeCell ref="A13:F13"/>
    <mergeCell ref="A19:F19"/>
    <mergeCell ref="A9:F9"/>
    <mergeCell ref="E1:F1"/>
    <mergeCell ref="C4:F4"/>
    <mergeCell ref="C5:F5"/>
    <mergeCell ref="A6:F6"/>
    <mergeCell ref="A7:F7"/>
    <mergeCell ref="D67:F67"/>
    <mergeCell ref="D71:F71"/>
    <mergeCell ref="A10:F10"/>
    <mergeCell ref="A18:F18"/>
    <mergeCell ref="E21:F21"/>
    <mergeCell ref="D66:F66"/>
    <mergeCell ref="A11:F11"/>
    <mergeCell ref="A14:F14"/>
    <mergeCell ref="A16:F16"/>
    <mergeCell ref="A15:F15"/>
    <mergeCell ref="A17:F17"/>
    <mergeCell ref="A20:F20"/>
  </mergeCells>
  <pageMargins left="0.2" right="0.2" top="0.3" bottom="0.3" header="0.31496062992126" footer="0.31496062992126"/>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selection activeCell="D11" sqref="D11"/>
    </sheetView>
  </sheetViews>
  <sheetFormatPr defaultColWidth="9" defaultRowHeight="15.75" x14ac:dyDescent="0.25"/>
  <cols>
    <col min="1" max="1" width="5.7109375" style="88" customWidth="1"/>
    <col min="2" max="2" width="42.28515625" style="55" customWidth="1"/>
    <col min="3" max="3" width="15.140625" style="55" customWidth="1"/>
    <col min="4" max="4" width="15.5703125" style="55" customWidth="1"/>
    <col min="5" max="5" width="10.85546875" style="55" customWidth="1"/>
    <col min="6" max="6" width="16.42578125" style="55" customWidth="1"/>
    <col min="7" max="7" width="9" style="55"/>
    <col min="8" max="8" width="15.5703125" style="55" bestFit="1" customWidth="1"/>
    <col min="9" max="16384" width="9" style="55"/>
  </cols>
  <sheetData>
    <row r="1" spans="1:6" ht="19.5" x14ac:dyDescent="0.35">
      <c r="A1" s="54"/>
      <c r="B1" s="54"/>
      <c r="C1" s="54"/>
      <c r="D1" s="54"/>
      <c r="E1" s="199" t="s">
        <v>79</v>
      </c>
      <c r="F1" s="199"/>
    </row>
    <row r="2" spans="1:6" x14ac:dyDescent="0.25">
      <c r="A2" s="180" t="s">
        <v>109</v>
      </c>
      <c r="B2" s="180"/>
      <c r="C2" s="52"/>
      <c r="D2" s="56"/>
      <c r="E2" s="56"/>
    </row>
    <row r="3" spans="1:6" x14ac:dyDescent="0.25">
      <c r="A3" s="180" t="s">
        <v>110</v>
      </c>
      <c r="B3" s="180"/>
      <c r="C3" s="52"/>
      <c r="D3" s="56"/>
      <c r="E3" s="56"/>
    </row>
    <row r="4" spans="1:6" x14ac:dyDescent="0.25">
      <c r="A4" s="52"/>
      <c r="B4" s="52"/>
      <c r="C4" s="52"/>
      <c r="D4" s="56"/>
      <c r="E4" s="56"/>
    </row>
    <row r="5" spans="1:6" x14ac:dyDescent="0.25">
      <c r="A5" s="200" t="s">
        <v>108</v>
      </c>
      <c r="B5" s="200"/>
      <c r="C5" s="200"/>
      <c r="D5" s="200"/>
      <c r="E5" s="200"/>
      <c r="F5" s="200"/>
    </row>
    <row r="6" spans="1:6" customFormat="1" x14ac:dyDescent="0.25">
      <c r="A6" s="194" t="s">
        <v>139</v>
      </c>
      <c r="B6" s="194"/>
      <c r="C6" s="194"/>
      <c r="D6" s="194"/>
      <c r="E6" s="194"/>
      <c r="F6" s="194"/>
    </row>
    <row r="7" spans="1:6" s="1" customFormat="1" ht="18" x14ac:dyDescent="0.25">
      <c r="A7" s="182"/>
      <c r="B7" s="182"/>
      <c r="C7" s="182"/>
      <c r="D7" s="182"/>
      <c r="E7" s="182"/>
      <c r="F7" s="182"/>
    </row>
    <row r="8" spans="1:6" x14ac:dyDescent="0.25">
      <c r="A8" s="51"/>
      <c r="B8" s="57"/>
      <c r="C8" s="201"/>
      <c r="D8" s="201"/>
      <c r="E8" s="201" t="s">
        <v>80</v>
      </c>
      <c r="F8" s="201"/>
    </row>
    <row r="9" spans="1:6" ht="75" x14ac:dyDescent="0.25">
      <c r="A9" s="4" t="s">
        <v>81</v>
      </c>
      <c r="B9" s="2" t="s">
        <v>5</v>
      </c>
      <c r="C9" s="4" t="s">
        <v>82</v>
      </c>
      <c r="D9" s="4" t="s">
        <v>83</v>
      </c>
      <c r="E9" s="4" t="s">
        <v>84</v>
      </c>
      <c r="F9" s="4" t="s">
        <v>85</v>
      </c>
    </row>
    <row r="10" spans="1:6" x14ac:dyDescent="0.25">
      <c r="A10" s="3">
        <v>1</v>
      </c>
      <c r="B10" s="3">
        <v>2</v>
      </c>
      <c r="C10" s="3">
        <v>3</v>
      </c>
      <c r="D10" s="3">
        <v>4</v>
      </c>
      <c r="E10" s="3" t="s">
        <v>86</v>
      </c>
      <c r="F10" s="3">
        <v>6</v>
      </c>
    </row>
    <row r="11" spans="1:6" s="62" customFormat="1" x14ac:dyDescent="0.25">
      <c r="A11" s="58" t="s">
        <v>1</v>
      </c>
      <c r="B11" s="125" t="s">
        <v>87</v>
      </c>
      <c r="C11" s="59">
        <f>C12</f>
        <v>390038783</v>
      </c>
      <c r="D11" s="59">
        <f>D12</f>
        <v>390038783</v>
      </c>
      <c r="E11" s="60">
        <f>D11-C11</f>
        <v>0</v>
      </c>
      <c r="F11" s="61"/>
    </row>
    <row r="12" spans="1:6" s="62" customFormat="1" x14ac:dyDescent="0.25">
      <c r="A12" s="63" t="s">
        <v>0</v>
      </c>
      <c r="B12" s="64" t="s">
        <v>88</v>
      </c>
      <c r="C12" s="126">
        <f>SUM(C13:C19)</f>
        <v>390038783</v>
      </c>
      <c r="D12" s="126">
        <f>SUM(D13:D19)</f>
        <v>390038783</v>
      </c>
      <c r="E12" s="65">
        <f t="shared" ref="E12:E66" si="0">D12-C12</f>
        <v>0</v>
      </c>
      <c r="F12" s="66"/>
    </row>
    <row r="13" spans="1:6" s="70" customFormat="1" ht="16.5" x14ac:dyDescent="0.3">
      <c r="A13" s="67">
        <v>1</v>
      </c>
      <c r="B13" s="120" t="s">
        <v>89</v>
      </c>
      <c r="C13" s="128">
        <v>64457500</v>
      </c>
      <c r="D13" s="68">
        <f>C13</f>
        <v>64457500</v>
      </c>
      <c r="E13" s="69">
        <f t="shared" si="0"/>
        <v>0</v>
      </c>
      <c r="F13" s="6"/>
    </row>
    <row r="14" spans="1:6" s="70" customFormat="1" ht="16.5" x14ac:dyDescent="0.3">
      <c r="A14" s="67">
        <v>2</v>
      </c>
      <c r="B14" s="120" t="s">
        <v>118</v>
      </c>
      <c r="C14" s="128">
        <v>4620000</v>
      </c>
      <c r="D14" s="68">
        <f t="shared" ref="D14:D19" si="1">C14</f>
        <v>4620000</v>
      </c>
      <c r="E14" s="69">
        <f t="shared" si="0"/>
        <v>0</v>
      </c>
      <c r="F14" s="6"/>
    </row>
    <row r="15" spans="1:6" s="70" customFormat="1" ht="16.5" x14ac:dyDescent="0.3">
      <c r="A15" s="67">
        <v>3</v>
      </c>
      <c r="B15" s="120" t="s">
        <v>119</v>
      </c>
      <c r="C15" s="128">
        <v>40307000</v>
      </c>
      <c r="D15" s="68">
        <f>C15</f>
        <v>40307000</v>
      </c>
      <c r="E15" s="69">
        <f t="shared" si="0"/>
        <v>0</v>
      </c>
      <c r="F15" s="6"/>
    </row>
    <row r="16" spans="1:6" s="70" customFormat="1" ht="16.5" x14ac:dyDescent="0.3">
      <c r="A16" s="67">
        <v>4</v>
      </c>
      <c r="B16" s="120" t="s">
        <v>120</v>
      </c>
      <c r="C16" s="128">
        <v>13870500</v>
      </c>
      <c r="D16" s="68">
        <f t="shared" si="1"/>
        <v>13870500</v>
      </c>
      <c r="E16" s="69">
        <f t="shared" si="0"/>
        <v>0</v>
      </c>
      <c r="F16" s="6"/>
    </row>
    <row r="17" spans="1:8" s="70" customFormat="1" ht="20.100000000000001" customHeight="1" x14ac:dyDescent="0.3">
      <c r="A17" s="67">
        <v>5</v>
      </c>
      <c r="B17" s="121" t="s">
        <v>121</v>
      </c>
      <c r="C17" s="128">
        <v>229471920</v>
      </c>
      <c r="D17" s="68">
        <f>C17</f>
        <v>229471920</v>
      </c>
      <c r="E17" s="69">
        <f t="shared" si="0"/>
        <v>0</v>
      </c>
      <c r="F17" s="6"/>
    </row>
    <row r="18" spans="1:8" s="70" customFormat="1" ht="20.100000000000001" customHeight="1" x14ac:dyDescent="0.3">
      <c r="A18" s="67">
        <v>6</v>
      </c>
      <c r="B18" s="120" t="s">
        <v>122</v>
      </c>
      <c r="C18" s="129">
        <v>21606863</v>
      </c>
      <c r="D18" s="68">
        <f>C18</f>
        <v>21606863</v>
      </c>
      <c r="E18" s="69">
        <f t="shared" si="0"/>
        <v>0</v>
      </c>
      <c r="F18" s="6"/>
    </row>
    <row r="19" spans="1:8" s="70" customFormat="1" ht="20.100000000000001" customHeight="1" x14ac:dyDescent="0.3">
      <c r="A19" s="67">
        <v>7</v>
      </c>
      <c r="B19" s="120" t="s">
        <v>123</v>
      </c>
      <c r="C19" s="129">
        <v>15705000</v>
      </c>
      <c r="D19" s="68">
        <f t="shared" si="1"/>
        <v>15705000</v>
      </c>
      <c r="E19" s="69">
        <f t="shared" si="0"/>
        <v>0</v>
      </c>
      <c r="F19" s="71"/>
    </row>
    <row r="20" spans="1:8" s="62" customFormat="1" ht="20.100000000000001" customHeight="1" x14ac:dyDescent="0.25">
      <c r="A20" s="63" t="s">
        <v>4</v>
      </c>
      <c r="B20" s="124" t="s">
        <v>90</v>
      </c>
      <c r="C20" s="127">
        <f>SUM(C21:C27)</f>
        <v>390009520</v>
      </c>
      <c r="D20" s="127">
        <f>SUM(D21:D27)</f>
        <v>390009520</v>
      </c>
      <c r="E20" s="65">
        <f t="shared" si="0"/>
        <v>0</v>
      </c>
      <c r="F20" s="66"/>
    </row>
    <row r="21" spans="1:8" s="70" customFormat="1" ht="20.100000000000001" customHeight="1" x14ac:dyDescent="0.3">
      <c r="A21" s="67">
        <v>1</v>
      </c>
      <c r="B21" s="123" t="s">
        <v>89</v>
      </c>
      <c r="C21" s="68">
        <f>C13</f>
        <v>64457500</v>
      </c>
      <c r="D21" s="68">
        <f>C21</f>
        <v>64457500</v>
      </c>
      <c r="E21" s="69">
        <f t="shared" si="0"/>
        <v>0</v>
      </c>
      <c r="F21" s="6"/>
    </row>
    <row r="22" spans="1:8" s="70" customFormat="1" ht="20.100000000000001" customHeight="1" x14ac:dyDescent="0.3">
      <c r="A22" s="67">
        <v>2</v>
      </c>
      <c r="B22" s="120" t="s">
        <v>118</v>
      </c>
      <c r="C22" s="68">
        <f>C14</f>
        <v>4620000</v>
      </c>
      <c r="D22" s="68">
        <f t="shared" ref="D22:D27" si="2">C22</f>
        <v>4620000</v>
      </c>
      <c r="E22" s="69">
        <f t="shared" si="0"/>
        <v>0</v>
      </c>
      <c r="F22" s="6"/>
    </row>
    <row r="23" spans="1:8" s="70" customFormat="1" ht="20.100000000000001" customHeight="1" x14ac:dyDescent="0.3">
      <c r="A23" s="67">
        <v>3</v>
      </c>
      <c r="B23" s="120" t="s">
        <v>119</v>
      </c>
      <c r="C23" s="68">
        <f>C15</f>
        <v>40307000</v>
      </c>
      <c r="D23" s="68">
        <f t="shared" si="2"/>
        <v>40307000</v>
      </c>
      <c r="E23" s="69">
        <f t="shared" si="0"/>
        <v>0</v>
      </c>
      <c r="F23" s="6"/>
    </row>
    <row r="24" spans="1:8" s="70" customFormat="1" ht="20.100000000000001" customHeight="1" x14ac:dyDescent="0.3">
      <c r="A24" s="67">
        <v>4</v>
      </c>
      <c r="B24" s="120" t="s">
        <v>120</v>
      </c>
      <c r="C24" s="68">
        <f>C16</f>
        <v>13870500</v>
      </c>
      <c r="D24" s="68">
        <f t="shared" si="2"/>
        <v>13870500</v>
      </c>
      <c r="E24" s="69">
        <f t="shared" si="0"/>
        <v>0</v>
      </c>
      <c r="F24" s="6"/>
    </row>
    <row r="25" spans="1:8" s="70" customFormat="1" ht="20.100000000000001" customHeight="1" x14ac:dyDescent="0.3">
      <c r="A25" s="67">
        <v>5</v>
      </c>
      <c r="B25" s="121" t="s">
        <v>121</v>
      </c>
      <c r="C25" s="68">
        <f>C17</f>
        <v>229471920</v>
      </c>
      <c r="D25" s="68">
        <f t="shared" si="2"/>
        <v>229471920</v>
      </c>
      <c r="E25" s="69">
        <f>D25-C25</f>
        <v>0</v>
      </c>
      <c r="F25" s="6"/>
    </row>
    <row r="26" spans="1:8" s="70" customFormat="1" ht="20.100000000000001" customHeight="1" x14ac:dyDescent="0.3">
      <c r="A26" s="67">
        <v>6</v>
      </c>
      <c r="B26" s="120" t="s">
        <v>122</v>
      </c>
      <c r="C26" s="110">
        <v>21577600</v>
      </c>
      <c r="D26" s="68">
        <f>C26</f>
        <v>21577600</v>
      </c>
      <c r="E26" s="69">
        <f>D26-C26</f>
        <v>0</v>
      </c>
      <c r="F26" s="6"/>
    </row>
    <row r="27" spans="1:8" s="70" customFormat="1" ht="20.100000000000001" customHeight="1" x14ac:dyDescent="0.3">
      <c r="A27" s="67">
        <v>7</v>
      </c>
      <c r="B27" s="120" t="s">
        <v>123</v>
      </c>
      <c r="C27" s="68">
        <f t="shared" ref="C27" si="3">C19</f>
        <v>15705000</v>
      </c>
      <c r="D27" s="68">
        <f t="shared" si="2"/>
        <v>15705000</v>
      </c>
      <c r="E27" s="69">
        <f t="shared" si="0"/>
        <v>0</v>
      </c>
      <c r="F27" s="6"/>
    </row>
    <row r="28" spans="1:8" s="62" customFormat="1" ht="20.100000000000001" customHeight="1" x14ac:dyDescent="0.25">
      <c r="A28" s="63" t="s">
        <v>2</v>
      </c>
      <c r="B28" s="64" t="s">
        <v>91</v>
      </c>
      <c r="C28" s="118">
        <f>C29+C53</f>
        <v>5259215000</v>
      </c>
      <c r="D28" s="112">
        <f>C28</f>
        <v>5259215000</v>
      </c>
      <c r="E28" s="65">
        <f t="shared" si="0"/>
        <v>0</v>
      </c>
      <c r="F28" s="73"/>
    </row>
    <row r="29" spans="1:8" s="70" customFormat="1" ht="20.100000000000001" customHeight="1" x14ac:dyDescent="0.25">
      <c r="A29" s="67">
        <v>1</v>
      </c>
      <c r="B29" s="122" t="s">
        <v>92</v>
      </c>
      <c r="C29" s="74">
        <f>C30+C38+C48+C51</f>
        <v>4533960000</v>
      </c>
      <c r="D29" s="112">
        <f>C29</f>
        <v>4533960000</v>
      </c>
      <c r="E29" s="69">
        <f t="shared" si="0"/>
        <v>0</v>
      </c>
      <c r="F29" s="75"/>
    </row>
    <row r="30" spans="1:8" s="70" customFormat="1" ht="20.100000000000001" customHeight="1" x14ac:dyDescent="0.25">
      <c r="A30" s="67" t="s">
        <v>18</v>
      </c>
      <c r="B30" s="76" t="s">
        <v>93</v>
      </c>
      <c r="C30" s="77">
        <f>C31+C32+C33+C34+C35+C36+C37</f>
        <v>3679623606</v>
      </c>
      <c r="D30" s="112">
        <f>C30</f>
        <v>3679623606</v>
      </c>
      <c r="E30" s="69">
        <f t="shared" si="0"/>
        <v>0</v>
      </c>
      <c r="F30" s="75"/>
    </row>
    <row r="31" spans="1:8" s="70" customFormat="1" ht="20.100000000000001" customHeight="1" x14ac:dyDescent="0.25">
      <c r="A31" s="67"/>
      <c r="B31" s="78" t="s">
        <v>38</v>
      </c>
      <c r="C31" s="79">
        <f>'Biểu 3 Q4'!D33</f>
        <v>1880000670</v>
      </c>
      <c r="D31" s="111">
        <f>C31</f>
        <v>1880000670</v>
      </c>
      <c r="E31" s="69">
        <f t="shared" si="0"/>
        <v>0</v>
      </c>
      <c r="F31" s="75"/>
      <c r="H31" s="81"/>
    </row>
    <row r="32" spans="1:8" s="70" customFormat="1" ht="30.75" customHeight="1" x14ac:dyDescent="0.25">
      <c r="A32" s="67"/>
      <c r="B32" s="78" t="s">
        <v>94</v>
      </c>
      <c r="C32" s="79">
        <f>'Biểu 3 Q4'!D34</f>
        <v>40371100</v>
      </c>
      <c r="D32" s="111">
        <f t="shared" ref="D32:D52" si="4">C32</f>
        <v>40371100</v>
      </c>
      <c r="E32" s="69">
        <f t="shared" si="0"/>
        <v>0</v>
      </c>
      <c r="F32" s="75"/>
    </row>
    <row r="33" spans="1:8" s="70" customFormat="1" ht="20.100000000000001" customHeight="1" x14ac:dyDescent="0.25">
      <c r="A33" s="67"/>
      <c r="B33" s="78" t="s">
        <v>39</v>
      </c>
      <c r="C33" s="79">
        <f>'Biểu 3 Q4'!D35</f>
        <v>1060069836</v>
      </c>
      <c r="D33" s="80">
        <f t="shared" si="4"/>
        <v>1060069836</v>
      </c>
      <c r="E33" s="69">
        <f t="shared" si="0"/>
        <v>0</v>
      </c>
      <c r="F33" s="75"/>
      <c r="H33" s="81"/>
    </row>
    <row r="34" spans="1:8" s="70" customFormat="1" ht="20.100000000000001" customHeight="1" x14ac:dyDescent="0.25">
      <c r="A34" s="67"/>
      <c r="B34" s="78" t="s">
        <v>40</v>
      </c>
      <c r="C34" s="79">
        <f>'Biểu 3 Q4'!D36</f>
        <v>14304000</v>
      </c>
      <c r="D34" s="80">
        <f t="shared" si="4"/>
        <v>14304000</v>
      </c>
      <c r="E34" s="69">
        <f t="shared" si="0"/>
        <v>0</v>
      </c>
      <c r="F34" s="75"/>
    </row>
    <row r="35" spans="1:8" s="70" customFormat="1" ht="20.100000000000001" customHeight="1" x14ac:dyDescent="0.25">
      <c r="A35" s="67"/>
      <c r="B35" s="78" t="s">
        <v>41</v>
      </c>
      <c r="C35" s="79">
        <f>'Biểu 3 Q4'!D37</f>
        <v>0</v>
      </c>
      <c r="D35" s="111">
        <f t="shared" si="4"/>
        <v>0</v>
      </c>
      <c r="E35" s="69">
        <f t="shared" si="0"/>
        <v>0</v>
      </c>
      <c r="F35" s="75"/>
      <c r="H35" s="81"/>
    </row>
    <row r="36" spans="1:8" s="70" customFormat="1" ht="20.100000000000001" customHeight="1" x14ac:dyDescent="0.25">
      <c r="A36" s="67"/>
      <c r="B36" s="78" t="s">
        <v>42</v>
      </c>
      <c r="C36" s="79">
        <f>'Biểu 3 Q4'!D38</f>
        <v>528569700</v>
      </c>
      <c r="D36" s="111">
        <f t="shared" si="4"/>
        <v>528569700</v>
      </c>
      <c r="E36" s="69">
        <f t="shared" si="0"/>
        <v>0</v>
      </c>
      <c r="F36" s="75"/>
    </row>
    <row r="37" spans="1:8" s="70" customFormat="1" ht="33.75" customHeight="1" x14ac:dyDescent="0.25">
      <c r="A37" s="67"/>
      <c r="B37" s="78" t="s">
        <v>43</v>
      </c>
      <c r="C37" s="79">
        <f>'Biểu 3 Q4'!D39</f>
        <v>156308300</v>
      </c>
      <c r="D37" s="111">
        <f t="shared" si="4"/>
        <v>156308300</v>
      </c>
      <c r="E37" s="69">
        <f t="shared" si="0"/>
        <v>0</v>
      </c>
      <c r="F37" s="75"/>
    </row>
    <row r="38" spans="1:8" s="70" customFormat="1" ht="20.100000000000001" customHeight="1" x14ac:dyDescent="0.25">
      <c r="A38" s="67" t="s">
        <v>19</v>
      </c>
      <c r="B38" s="76" t="s">
        <v>44</v>
      </c>
      <c r="C38" s="77">
        <f>SUM(C39:C47)</f>
        <v>791781094</v>
      </c>
      <c r="D38" s="112">
        <f>C38</f>
        <v>791781094</v>
      </c>
      <c r="E38" s="69">
        <f t="shared" si="0"/>
        <v>0</v>
      </c>
      <c r="F38" s="75"/>
    </row>
    <row r="39" spans="1:8" s="70" customFormat="1" ht="20.100000000000001" customHeight="1" x14ac:dyDescent="0.25">
      <c r="A39" s="67"/>
      <c r="B39" s="78" t="s">
        <v>95</v>
      </c>
      <c r="C39" s="79">
        <f>'Biểu 3 Q4'!D41</f>
        <v>44909400</v>
      </c>
      <c r="D39" s="111">
        <f t="shared" si="4"/>
        <v>44909400</v>
      </c>
      <c r="E39" s="69">
        <f t="shared" si="0"/>
        <v>0</v>
      </c>
      <c r="F39" s="75"/>
      <c r="H39" s="81"/>
    </row>
    <row r="40" spans="1:8" s="70" customFormat="1" ht="20.100000000000001" customHeight="1" x14ac:dyDescent="0.25">
      <c r="A40" s="67"/>
      <c r="B40" s="78" t="s">
        <v>96</v>
      </c>
      <c r="C40" s="79">
        <f>'Biểu 3 Q4'!D42</f>
        <v>106078200</v>
      </c>
      <c r="D40" s="111">
        <f t="shared" si="4"/>
        <v>106078200</v>
      </c>
      <c r="E40" s="69">
        <f t="shared" si="0"/>
        <v>0</v>
      </c>
      <c r="F40" s="75"/>
    </row>
    <row r="41" spans="1:8" s="70" customFormat="1" ht="20.100000000000001" customHeight="1" x14ac:dyDescent="0.25">
      <c r="A41" s="67"/>
      <c r="B41" s="78" t="s">
        <v>97</v>
      </c>
      <c r="C41" s="79">
        <f>'Biểu 3 Q4'!D43</f>
        <v>31317700</v>
      </c>
      <c r="D41" s="111">
        <f t="shared" si="4"/>
        <v>31317700</v>
      </c>
      <c r="E41" s="69">
        <f t="shared" si="0"/>
        <v>0</v>
      </c>
      <c r="F41" s="75"/>
    </row>
    <row r="42" spans="1:8" s="70" customFormat="1" ht="20.100000000000001" customHeight="1" x14ac:dyDescent="0.25">
      <c r="A42" s="67"/>
      <c r="B42" s="78" t="s">
        <v>98</v>
      </c>
      <c r="C42" s="79">
        <f>'Biểu 3 Q4'!D44</f>
        <v>0</v>
      </c>
      <c r="D42" s="111">
        <f t="shared" si="4"/>
        <v>0</v>
      </c>
      <c r="E42" s="69">
        <f t="shared" si="0"/>
        <v>0</v>
      </c>
      <c r="F42" s="75"/>
    </row>
    <row r="43" spans="1:8" s="70" customFormat="1" ht="20.100000000000001" customHeight="1" x14ac:dyDescent="0.25">
      <c r="A43" s="67"/>
      <c r="B43" s="78" t="s">
        <v>99</v>
      </c>
      <c r="C43" s="79">
        <f>'Biểu 3 Q4'!D45</f>
        <v>28300000</v>
      </c>
      <c r="D43" s="111">
        <f t="shared" si="4"/>
        <v>28300000</v>
      </c>
      <c r="E43" s="69">
        <f t="shared" si="0"/>
        <v>0</v>
      </c>
      <c r="F43" s="75"/>
    </row>
    <row r="44" spans="1:8" s="70" customFormat="1" ht="20.100000000000001" customHeight="1" x14ac:dyDescent="0.25">
      <c r="A44" s="67"/>
      <c r="B44" s="78" t="s">
        <v>100</v>
      </c>
      <c r="C44" s="79">
        <f>'Biểu 3 Q4'!D46</f>
        <v>99088400</v>
      </c>
      <c r="D44" s="111">
        <f t="shared" si="4"/>
        <v>99088400</v>
      </c>
      <c r="E44" s="69">
        <f t="shared" si="0"/>
        <v>0</v>
      </c>
      <c r="F44" s="75"/>
    </row>
    <row r="45" spans="1:8" s="70" customFormat="1" ht="50.25" customHeight="1" x14ac:dyDescent="0.25">
      <c r="A45" s="67"/>
      <c r="B45" s="78" t="s">
        <v>101</v>
      </c>
      <c r="C45" s="79">
        <f>'Biểu 3 Q4'!D47</f>
        <v>259701000</v>
      </c>
      <c r="D45" s="111">
        <f t="shared" si="4"/>
        <v>259701000</v>
      </c>
      <c r="E45" s="69">
        <f t="shared" si="0"/>
        <v>0</v>
      </c>
      <c r="F45" s="75"/>
    </row>
    <row r="46" spans="1:8" s="70" customFormat="1" ht="30" x14ac:dyDescent="0.25">
      <c r="A46" s="67"/>
      <c r="B46" s="78" t="s">
        <v>45</v>
      </c>
      <c r="C46" s="79">
        <f>'Biểu 3 Q4'!D48</f>
        <v>0</v>
      </c>
      <c r="D46" s="111">
        <f t="shared" si="4"/>
        <v>0</v>
      </c>
      <c r="E46" s="69">
        <f t="shared" si="0"/>
        <v>0</v>
      </c>
      <c r="F46" s="75"/>
    </row>
    <row r="47" spans="1:8" s="70" customFormat="1" ht="32.25" customHeight="1" x14ac:dyDescent="0.25">
      <c r="A47" s="67"/>
      <c r="B47" s="78" t="s">
        <v>102</v>
      </c>
      <c r="C47" s="79">
        <f>'Biểu 3 Q4'!D49</f>
        <v>222386394</v>
      </c>
      <c r="D47" s="111">
        <f t="shared" si="4"/>
        <v>222386394</v>
      </c>
      <c r="E47" s="69">
        <f t="shared" si="0"/>
        <v>0</v>
      </c>
      <c r="F47" s="75"/>
    </row>
    <row r="48" spans="1:8" s="70" customFormat="1" ht="21.95" customHeight="1" x14ac:dyDescent="0.25">
      <c r="A48" s="67" t="s">
        <v>103</v>
      </c>
      <c r="B48" s="76" t="s">
        <v>104</v>
      </c>
      <c r="C48" s="82">
        <f>C49</f>
        <v>19600000</v>
      </c>
      <c r="D48" s="112">
        <f t="shared" si="4"/>
        <v>19600000</v>
      </c>
      <c r="E48" s="69">
        <f t="shared" si="0"/>
        <v>0</v>
      </c>
      <c r="F48" s="75"/>
    </row>
    <row r="49" spans="1:6" s="70" customFormat="1" ht="21.95" customHeight="1" x14ac:dyDescent="0.25">
      <c r="A49" s="67"/>
      <c r="B49" s="78" t="s">
        <v>46</v>
      </c>
      <c r="C49" s="82">
        <v>19600000</v>
      </c>
      <c r="D49" s="112">
        <f t="shared" si="4"/>
        <v>19600000</v>
      </c>
      <c r="E49" s="69">
        <f t="shared" si="0"/>
        <v>0</v>
      </c>
      <c r="F49" s="75"/>
    </row>
    <row r="50" spans="1:6" s="70" customFormat="1" ht="30" x14ac:dyDescent="0.25">
      <c r="A50" s="67"/>
      <c r="B50" s="78" t="s">
        <v>105</v>
      </c>
      <c r="C50" s="83">
        <v>0</v>
      </c>
      <c r="D50" s="111">
        <f t="shared" si="4"/>
        <v>0</v>
      </c>
      <c r="E50" s="69">
        <f t="shared" si="0"/>
        <v>0</v>
      </c>
      <c r="F50" s="75"/>
    </row>
    <row r="51" spans="1:6" s="70" customFormat="1" x14ac:dyDescent="0.25">
      <c r="A51" s="67" t="s">
        <v>106</v>
      </c>
      <c r="B51" s="76" t="s">
        <v>47</v>
      </c>
      <c r="C51" s="82">
        <f>C52</f>
        <v>42955300</v>
      </c>
      <c r="D51" s="72">
        <f t="shared" si="4"/>
        <v>42955300</v>
      </c>
      <c r="E51" s="69">
        <f t="shared" si="0"/>
        <v>0</v>
      </c>
      <c r="F51" s="75"/>
    </row>
    <row r="52" spans="1:6" s="70" customFormat="1" x14ac:dyDescent="0.25">
      <c r="A52" s="67"/>
      <c r="B52" s="78" t="s">
        <v>48</v>
      </c>
      <c r="C52" s="83">
        <f>'Biểu 3 Q4'!D52</f>
        <v>42955300</v>
      </c>
      <c r="D52" s="80">
        <f t="shared" si="4"/>
        <v>42955300</v>
      </c>
      <c r="E52" s="69">
        <f t="shared" si="0"/>
        <v>0</v>
      </c>
      <c r="F52" s="75"/>
    </row>
    <row r="53" spans="1:6" s="70" customFormat="1" ht="21.75" customHeight="1" x14ac:dyDescent="0.25">
      <c r="A53" s="113">
        <v>2</v>
      </c>
      <c r="B53" s="84" t="s">
        <v>107</v>
      </c>
      <c r="C53" s="74">
        <f>C54</f>
        <v>725255000</v>
      </c>
      <c r="D53" s="131">
        <f>D54</f>
        <v>725250400</v>
      </c>
      <c r="E53" s="119">
        <f t="shared" si="0"/>
        <v>-4600</v>
      </c>
      <c r="F53" s="75"/>
    </row>
    <row r="54" spans="1:6" s="70" customFormat="1" ht="21.75" customHeight="1" x14ac:dyDescent="0.25">
      <c r="A54" s="113" t="s">
        <v>14</v>
      </c>
      <c r="B54" s="64" t="s">
        <v>23</v>
      </c>
      <c r="C54" s="132">
        <f>C55+C60</f>
        <v>725255000</v>
      </c>
      <c r="D54" s="117">
        <f>D55+D60</f>
        <v>725250400</v>
      </c>
      <c r="E54" s="119">
        <f t="shared" si="0"/>
        <v>-4600</v>
      </c>
      <c r="F54" s="75"/>
    </row>
    <row r="55" spans="1:6" ht="21.75" customHeight="1" x14ac:dyDescent="0.25">
      <c r="A55" s="114">
        <v>1</v>
      </c>
      <c r="B55" s="89" t="s">
        <v>93</v>
      </c>
      <c r="C55" s="90">
        <f>C56+C57+C58+C59</f>
        <v>479755400</v>
      </c>
      <c r="D55" s="53">
        <f>D56+D57+D58+D59</f>
        <v>479755400</v>
      </c>
      <c r="E55" s="69">
        <f t="shared" si="0"/>
        <v>0</v>
      </c>
      <c r="F55" s="75"/>
    </row>
    <row r="56" spans="1:6" ht="21.75" customHeight="1" x14ac:dyDescent="0.25">
      <c r="A56" s="115"/>
      <c r="B56" s="91" t="s">
        <v>112</v>
      </c>
      <c r="C56" s="92">
        <f t="shared" ref="C56:C62" si="5">D56</f>
        <v>62126400</v>
      </c>
      <c r="D56" s="103">
        <v>62126400</v>
      </c>
      <c r="E56" s="69">
        <f t="shared" si="0"/>
        <v>0</v>
      </c>
      <c r="F56" s="75"/>
    </row>
    <row r="57" spans="1:6" ht="21.75" customHeight="1" x14ac:dyDescent="0.25">
      <c r="A57" s="116"/>
      <c r="B57" s="94" t="s">
        <v>113</v>
      </c>
      <c r="C57" s="92">
        <f t="shared" si="5"/>
        <v>24950000</v>
      </c>
      <c r="D57" s="103">
        <v>24950000</v>
      </c>
      <c r="E57" s="69">
        <f>D57-C57</f>
        <v>0</v>
      </c>
      <c r="F57" s="75"/>
    </row>
    <row r="58" spans="1:6" ht="21.75" customHeight="1" x14ac:dyDescent="0.25">
      <c r="A58" s="93"/>
      <c r="B58" s="95" t="s">
        <v>114</v>
      </c>
      <c r="C58" s="92">
        <f t="shared" si="5"/>
        <v>10000000</v>
      </c>
      <c r="D58" s="103">
        <v>10000000</v>
      </c>
      <c r="E58" s="69">
        <f t="shared" si="0"/>
        <v>0</v>
      </c>
      <c r="F58" s="75"/>
    </row>
    <row r="59" spans="1:6" s="70" customFormat="1" ht="21.75" customHeight="1" x14ac:dyDescent="0.25">
      <c r="A59" s="93"/>
      <c r="B59" s="95" t="s">
        <v>115</v>
      </c>
      <c r="C59" s="92">
        <v>382679000</v>
      </c>
      <c r="D59" s="103">
        <v>382679000</v>
      </c>
      <c r="E59" s="69">
        <f t="shared" si="0"/>
        <v>0</v>
      </c>
      <c r="F59" s="85"/>
    </row>
    <row r="60" spans="1:6" s="70" customFormat="1" ht="21.75" customHeight="1" x14ac:dyDescent="0.25">
      <c r="A60" s="96">
        <v>2</v>
      </c>
      <c r="B60" s="97" t="s">
        <v>44</v>
      </c>
      <c r="C60" s="90">
        <f>C61+C62+C63+C64+C65+C66</f>
        <v>245499600</v>
      </c>
      <c r="D60" s="106">
        <f>D61+D62+D63+D64+D65+D66</f>
        <v>245495000</v>
      </c>
      <c r="E60" s="119">
        <f t="shared" si="0"/>
        <v>-4600</v>
      </c>
      <c r="F60" s="85"/>
    </row>
    <row r="61" spans="1:6" s="70" customFormat="1" ht="21.75" customHeight="1" x14ac:dyDescent="0.25">
      <c r="A61" s="93"/>
      <c r="B61" s="98" t="s">
        <v>96</v>
      </c>
      <c r="C61" s="92">
        <v>52448600</v>
      </c>
      <c r="D61" s="103">
        <v>52444000</v>
      </c>
      <c r="E61" s="130">
        <f t="shared" si="0"/>
        <v>-4600</v>
      </c>
      <c r="F61" s="85"/>
    </row>
    <row r="62" spans="1:6" s="70" customFormat="1" ht="21.75" customHeight="1" x14ac:dyDescent="0.25">
      <c r="A62" s="93"/>
      <c r="B62" s="98" t="s">
        <v>100</v>
      </c>
      <c r="C62" s="92">
        <f t="shared" si="5"/>
        <v>1500000</v>
      </c>
      <c r="D62" s="103">
        <v>1500000</v>
      </c>
      <c r="E62" s="69">
        <f t="shared" si="0"/>
        <v>0</v>
      </c>
      <c r="F62" s="85"/>
    </row>
    <row r="63" spans="1:6" s="70" customFormat="1" ht="39.75" customHeight="1" x14ac:dyDescent="0.25">
      <c r="A63" s="99"/>
      <c r="B63" s="98" t="s">
        <v>116</v>
      </c>
      <c r="C63" s="100">
        <f>D63</f>
        <v>109755000</v>
      </c>
      <c r="D63" s="104">
        <v>109755000</v>
      </c>
      <c r="E63" s="69">
        <f t="shared" si="0"/>
        <v>0</v>
      </c>
      <c r="F63" s="85"/>
    </row>
    <row r="64" spans="1:6" s="70" customFormat="1" ht="26.25" x14ac:dyDescent="0.25">
      <c r="A64" s="99"/>
      <c r="B64" s="98" t="s">
        <v>45</v>
      </c>
      <c r="C64" s="100">
        <f>D64</f>
        <v>70596000</v>
      </c>
      <c r="D64" s="104">
        <v>70596000</v>
      </c>
      <c r="E64" s="69">
        <f t="shared" si="0"/>
        <v>0</v>
      </c>
      <c r="F64" s="85"/>
    </row>
    <row r="65" spans="1:6" s="70" customFormat="1" ht="26.25" x14ac:dyDescent="0.25">
      <c r="A65" s="99"/>
      <c r="B65" s="101" t="s">
        <v>117</v>
      </c>
      <c r="C65" s="100">
        <f>D65</f>
        <v>9000000</v>
      </c>
      <c r="D65" s="104">
        <v>9000000</v>
      </c>
      <c r="E65" s="69">
        <f t="shared" si="0"/>
        <v>0</v>
      </c>
      <c r="F65" s="85"/>
    </row>
    <row r="66" spans="1:6" s="70" customFormat="1" ht="20.25" customHeight="1" x14ac:dyDescent="0.25">
      <c r="A66" s="107"/>
      <c r="B66" s="108" t="s">
        <v>48</v>
      </c>
      <c r="C66" s="102">
        <f>D66</f>
        <v>2200000</v>
      </c>
      <c r="D66" s="105">
        <v>2200000</v>
      </c>
      <c r="E66" s="86">
        <f t="shared" si="0"/>
        <v>0</v>
      </c>
      <c r="F66" s="87"/>
    </row>
    <row r="68" spans="1:6" ht="16.5" x14ac:dyDescent="0.25">
      <c r="C68" s="189" t="s">
        <v>59</v>
      </c>
      <c r="D68" s="189"/>
      <c r="E68" s="189"/>
    </row>
    <row r="69" spans="1:6" ht="16.5" x14ac:dyDescent="0.25">
      <c r="C69" s="185"/>
      <c r="D69" s="185"/>
      <c r="E69" s="185"/>
    </row>
    <row r="70" spans="1:6" ht="16.5" x14ac:dyDescent="0.25">
      <c r="C70" s="202"/>
      <c r="D70" s="202"/>
      <c r="E70" s="202"/>
    </row>
    <row r="71" spans="1:6" ht="18" x14ac:dyDescent="0.25">
      <c r="A71" s="55"/>
      <c r="C71" s="1"/>
      <c r="D71" s="1"/>
      <c r="E71" s="1"/>
    </row>
    <row r="72" spans="1:6" ht="18" x14ac:dyDescent="0.25">
      <c r="A72" s="55"/>
      <c r="C72" s="1"/>
      <c r="D72" s="1"/>
      <c r="E72" s="1"/>
    </row>
    <row r="73" spans="1:6" ht="18.75" x14ac:dyDescent="0.3">
      <c r="A73" s="55"/>
      <c r="C73" s="184" t="s">
        <v>111</v>
      </c>
      <c r="D73" s="184"/>
      <c r="E73" s="184"/>
    </row>
    <row r="74" spans="1:6" ht="18" x14ac:dyDescent="0.25">
      <c r="A74" s="55"/>
      <c r="C74" s="1"/>
      <c r="D74" s="1"/>
      <c r="E74" s="1"/>
    </row>
  </sheetData>
  <mergeCells count="12">
    <mergeCell ref="C73:E73"/>
    <mergeCell ref="E1:F1"/>
    <mergeCell ref="A2:B2"/>
    <mergeCell ref="A3:B3"/>
    <mergeCell ref="A5:F5"/>
    <mergeCell ref="A6:F6"/>
    <mergeCell ref="A7:F7"/>
    <mergeCell ref="C8:D8"/>
    <mergeCell ref="E8:F8"/>
    <mergeCell ref="C68:E68"/>
    <mergeCell ref="C69:E69"/>
    <mergeCell ref="C70:E70"/>
  </mergeCells>
  <pageMargins left="0.3" right="0.3" top="0.3" bottom="0.3" header="0.3" footer="0.3"/>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Du toán đầu năm 2022</vt:lpstr>
      <vt:lpstr>Bieu 2 đầu năm</vt:lpstr>
      <vt:lpstr>Biểu 3 Q4</vt:lpstr>
      <vt:lpstr>Biểu 4</vt:lpstr>
      <vt:lpstr>'Bieu 2 đầu năm'!Print_Titles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User</cp:lastModifiedBy>
  <cp:lastPrinted>2022-04-14T03:37:31Z</cp:lastPrinted>
  <dcterms:created xsi:type="dcterms:W3CDTF">2016-10-14T10:52:32Z</dcterms:created>
  <dcterms:modified xsi:type="dcterms:W3CDTF">2022-06-02T02:02:18Z</dcterms:modified>
</cp:coreProperties>
</file>